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320" windowHeight="8190"/>
  </bookViews>
  <sheets>
    <sheet name="днз 54" sheetId="1" r:id="rId1"/>
  </sheets>
  <calcPr calcId="144525"/>
</workbook>
</file>

<file path=xl/calcChain.xml><?xml version="1.0" encoding="utf-8"?>
<calcChain xmlns="http://schemas.openxmlformats.org/spreadsheetml/2006/main">
  <c r="O209" i="1" l="1"/>
  <c r="N209" i="1"/>
  <c r="M209" i="1"/>
  <c r="L209" i="1"/>
  <c r="K209" i="1"/>
  <c r="J209" i="1"/>
  <c r="I209" i="1"/>
  <c r="H209" i="1"/>
  <c r="G209" i="1"/>
  <c r="F209" i="1"/>
  <c r="E209" i="1"/>
  <c r="D209" i="1"/>
  <c r="P208" i="1"/>
  <c r="P205" i="1"/>
  <c r="P204" i="1"/>
  <c r="P203" i="1"/>
  <c r="P202" i="1"/>
  <c r="P201" i="1"/>
  <c r="P200" i="1"/>
  <c r="P199" i="1"/>
  <c r="P198" i="1"/>
  <c r="P197" i="1"/>
  <c r="P196" i="1"/>
  <c r="P195" i="1"/>
  <c r="P209" i="1" s="1"/>
  <c r="F173" i="1"/>
  <c r="I173" i="1" s="1"/>
  <c r="L173" i="1" s="1"/>
  <c r="O173" i="1" s="1"/>
  <c r="F181" i="1" s="1"/>
  <c r="I181" i="1" s="1"/>
  <c r="L181" i="1" s="1"/>
  <c r="O181" i="1" s="1"/>
  <c r="F189" i="1" s="1"/>
  <c r="I189" i="1" s="1"/>
  <c r="L189" i="1" s="1"/>
  <c r="O189" i="1" s="1"/>
  <c r="P161" i="1"/>
  <c r="P160" i="1"/>
  <c r="P159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P158" i="1" s="1"/>
  <c r="P157" i="1"/>
  <c r="P156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P155" i="1" s="1"/>
  <c r="P154" i="1"/>
  <c r="P153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P152" i="1" s="1"/>
  <c r="P151" i="1"/>
  <c r="O150" i="1"/>
  <c r="O149" i="1" s="1"/>
  <c r="M150" i="1"/>
  <c r="M149" i="1" s="1"/>
  <c r="K150" i="1"/>
  <c r="K149" i="1" s="1"/>
  <c r="I150" i="1"/>
  <c r="I149" i="1" s="1"/>
  <c r="G150" i="1"/>
  <c r="G149" i="1" s="1"/>
  <c r="E150" i="1"/>
  <c r="E149" i="1" s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O115" i="1"/>
  <c r="N115" i="1"/>
  <c r="N114" i="1" s="1"/>
  <c r="M115" i="1"/>
  <c r="L115" i="1"/>
  <c r="L114" i="1" s="1"/>
  <c r="K115" i="1"/>
  <c r="J115" i="1"/>
  <c r="J114" i="1" s="1"/>
  <c r="I115" i="1"/>
  <c r="H115" i="1"/>
  <c r="H114" i="1" s="1"/>
  <c r="G115" i="1"/>
  <c r="F115" i="1"/>
  <c r="F114" i="1" s="1"/>
  <c r="E115" i="1"/>
  <c r="D115" i="1"/>
  <c r="P115" i="1" s="1"/>
  <c r="O114" i="1"/>
  <c r="M114" i="1"/>
  <c r="K114" i="1"/>
  <c r="I114" i="1"/>
  <c r="G114" i="1"/>
  <c r="E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O99" i="1"/>
  <c r="N99" i="1"/>
  <c r="M99" i="1"/>
  <c r="L99" i="1"/>
  <c r="K99" i="1"/>
  <c r="J99" i="1"/>
  <c r="I99" i="1"/>
  <c r="H99" i="1"/>
  <c r="G99" i="1"/>
  <c r="F99" i="1"/>
  <c r="E99" i="1"/>
  <c r="D99" i="1"/>
  <c r="P99" i="1" s="1"/>
  <c r="P98" i="1"/>
  <c r="P97" i="1"/>
  <c r="P96" i="1"/>
  <c r="P95" i="1"/>
  <c r="P94" i="1"/>
  <c r="O92" i="1"/>
  <c r="O85" i="1" s="1"/>
  <c r="N92" i="1"/>
  <c r="M92" i="1"/>
  <c r="M85" i="1" s="1"/>
  <c r="L92" i="1"/>
  <c r="K92" i="1"/>
  <c r="K85" i="1" s="1"/>
  <c r="J92" i="1"/>
  <c r="I92" i="1"/>
  <c r="I85" i="1" s="1"/>
  <c r="H92" i="1"/>
  <c r="G92" i="1"/>
  <c r="G85" i="1" s="1"/>
  <c r="F92" i="1"/>
  <c r="E92" i="1"/>
  <c r="E85" i="1" s="1"/>
  <c r="D92" i="1"/>
  <c r="P92" i="1" s="1"/>
  <c r="P91" i="1"/>
  <c r="P89" i="1"/>
  <c r="P88" i="1"/>
  <c r="P87" i="1"/>
  <c r="N85" i="1"/>
  <c r="L85" i="1"/>
  <c r="J85" i="1"/>
  <c r="H85" i="1"/>
  <c r="F85" i="1"/>
  <c r="D85" i="1"/>
  <c r="P84" i="1"/>
  <c r="P83" i="1"/>
  <c r="O81" i="1"/>
  <c r="N81" i="1"/>
  <c r="N80" i="1" s="1"/>
  <c r="N79" i="1" s="1"/>
  <c r="M81" i="1"/>
  <c r="L81" i="1"/>
  <c r="L80" i="1" s="1"/>
  <c r="L79" i="1" s="1"/>
  <c r="K81" i="1"/>
  <c r="J81" i="1"/>
  <c r="J80" i="1" s="1"/>
  <c r="J79" i="1" s="1"/>
  <c r="I81" i="1"/>
  <c r="H81" i="1"/>
  <c r="H80" i="1" s="1"/>
  <c r="H79" i="1" s="1"/>
  <c r="G81" i="1"/>
  <c r="F81" i="1"/>
  <c r="F80" i="1" s="1"/>
  <c r="F79" i="1" s="1"/>
  <c r="E81" i="1"/>
  <c r="D81" i="1"/>
  <c r="O80" i="1"/>
  <c r="O79" i="1" s="1"/>
  <c r="M80" i="1"/>
  <c r="K80" i="1"/>
  <c r="K79" i="1" s="1"/>
  <c r="I80" i="1"/>
  <c r="G80" i="1"/>
  <c r="G79" i="1" s="1"/>
  <c r="E80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O28" i="1"/>
  <c r="N28" i="1"/>
  <c r="M28" i="1"/>
  <c r="L28" i="1"/>
  <c r="K28" i="1"/>
  <c r="J28" i="1"/>
  <c r="I28" i="1"/>
  <c r="H28" i="1"/>
  <c r="P100" i="1" s="1"/>
  <c r="G28" i="1"/>
  <c r="F28" i="1"/>
  <c r="E28" i="1"/>
  <c r="D28" i="1"/>
  <c r="P28" i="1" s="1"/>
  <c r="P27" i="1"/>
  <c r="P26" i="1"/>
  <c r="P25" i="1"/>
  <c r="G24" i="1"/>
  <c r="P24" i="1" s="1"/>
  <c r="G23" i="1"/>
  <c r="P23" i="1" s="1"/>
  <c r="P22" i="1"/>
  <c r="O21" i="1"/>
  <c r="O14" i="1" s="1"/>
  <c r="N21" i="1"/>
  <c r="M21" i="1"/>
  <c r="M14" i="1" s="1"/>
  <c r="L21" i="1"/>
  <c r="K21" i="1"/>
  <c r="K14" i="1" s="1"/>
  <c r="J21" i="1"/>
  <c r="I21" i="1"/>
  <c r="I14" i="1" s="1"/>
  <c r="H21" i="1"/>
  <c r="P93" i="1" s="1"/>
  <c r="G21" i="1"/>
  <c r="F21" i="1"/>
  <c r="E21" i="1"/>
  <c r="E14" i="1" s="1"/>
  <c r="D21" i="1"/>
  <c r="P21" i="1" s="1"/>
  <c r="P20" i="1"/>
  <c r="P19" i="1"/>
  <c r="H18" i="1"/>
  <c r="P90" i="1" s="1"/>
  <c r="G18" i="1"/>
  <c r="P18" i="1" s="1"/>
  <c r="P17" i="1"/>
  <c r="P16" i="1"/>
  <c r="P15" i="1"/>
  <c r="N14" i="1"/>
  <c r="L14" i="1"/>
  <c r="J14" i="1"/>
  <c r="H14" i="1"/>
  <c r="P86" i="1" s="1"/>
  <c r="F14" i="1"/>
  <c r="D14" i="1"/>
  <c r="P13" i="1"/>
  <c r="P12" i="1"/>
  <c r="P11" i="1"/>
  <c r="O10" i="1"/>
  <c r="N10" i="1"/>
  <c r="N9" i="1" s="1"/>
  <c r="N8" i="1" s="1"/>
  <c r="M10" i="1"/>
  <c r="L10" i="1"/>
  <c r="L9" i="1" s="1"/>
  <c r="L8" i="1" s="1"/>
  <c r="K10" i="1"/>
  <c r="J10" i="1"/>
  <c r="J9" i="1" s="1"/>
  <c r="J8" i="1" s="1"/>
  <c r="I10" i="1"/>
  <c r="H10" i="1"/>
  <c r="P82" i="1" s="1"/>
  <c r="G10" i="1"/>
  <c r="F10" i="1"/>
  <c r="F9" i="1" s="1"/>
  <c r="F8" i="1" s="1"/>
  <c r="E10" i="1"/>
  <c r="D10" i="1"/>
  <c r="P10" i="1" s="1"/>
  <c r="O9" i="1"/>
  <c r="O8" i="1" s="1"/>
  <c r="M9" i="1"/>
  <c r="M8" i="1" s="1"/>
  <c r="K9" i="1"/>
  <c r="K8" i="1" s="1"/>
  <c r="I9" i="1"/>
  <c r="I8" i="1" s="1"/>
  <c r="G9" i="1"/>
  <c r="E9" i="1"/>
  <c r="E8" i="1" s="1"/>
  <c r="F150" i="1" l="1"/>
  <c r="F149" i="1" s="1"/>
  <c r="H150" i="1"/>
  <c r="H149" i="1" s="1"/>
  <c r="J150" i="1"/>
  <c r="J149" i="1" s="1"/>
  <c r="L150" i="1"/>
  <c r="L149" i="1" s="1"/>
  <c r="N150" i="1"/>
  <c r="N149" i="1" s="1"/>
  <c r="E79" i="1"/>
  <c r="I79" i="1"/>
  <c r="M79" i="1"/>
  <c r="P85" i="1"/>
  <c r="D9" i="1"/>
  <c r="H9" i="1"/>
  <c r="H8" i="1" s="1"/>
  <c r="G14" i="1"/>
  <c r="P14" i="1" s="1"/>
  <c r="D80" i="1"/>
  <c r="D114" i="1"/>
  <c r="P114" i="1" s="1"/>
  <c r="D150" i="1"/>
  <c r="D149" i="1" l="1"/>
  <c r="P149" i="1" s="1"/>
  <c r="P150" i="1"/>
  <c r="D79" i="1"/>
  <c r="P79" i="1" s="1"/>
  <c r="P80" i="1"/>
  <c r="G8" i="1"/>
  <c r="D8" i="1"/>
  <c r="P9" i="1"/>
  <c r="P81" i="1"/>
  <c r="P8" i="1" l="1"/>
</calcChain>
</file>

<file path=xl/sharedStrings.xml><?xml version="1.0" encoding="utf-8"?>
<sst xmlns="http://schemas.openxmlformats.org/spreadsheetml/2006/main" count="271" uniqueCount="161">
  <si>
    <t xml:space="preserve">  Фінансовий звіт про використання коштів загального фонду  згідно</t>
  </si>
  <si>
    <t>кошторисних призначень на 2018 рік по</t>
  </si>
  <si>
    <t>дошкільному навчальному закладу №54 "Метелик"</t>
  </si>
  <si>
    <t>Показники</t>
  </si>
  <si>
    <t xml:space="preserve">КЕКВ </t>
  </si>
  <si>
    <t>профінансовано та використано за січень</t>
  </si>
  <si>
    <t>профінансовано та використано за лютий</t>
  </si>
  <si>
    <t>профінансовано та використано за березень</t>
  </si>
  <si>
    <t>профінансовано та використано за квітень</t>
  </si>
  <si>
    <t>профінансовано та використано за травень</t>
  </si>
  <si>
    <t>профінансовано та використано за червень</t>
  </si>
  <si>
    <t>профінансовано та використано за липень</t>
  </si>
  <si>
    <t>профінансовано та використано за серпень</t>
  </si>
  <si>
    <t>профінансовано та використано за вересень</t>
  </si>
  <si>
    <t>профінансовано та використано за жовтень</t>
  </si>
  <si>
    <t>профінансовано та використано за листопад</t>
  </si>
  <si>
    <t>профінансовано та використано за грудень</t>
  </si>
  <si>
    <t>профінансовано та використано за 2018 рік</t>
  </si>
  <si>
    <r>
      <t xml:space="preserve">Видатки та надання кредитів </t>
    </r>
    <r>
      <rPr>
        <sz val="11"/>
        <color theme="1"/>
        <rFont val="Calibri"/>
        <family val="2"/>
        <charset val="204"/>
        <scheme val="minor"/>
      </rPr>
      <t>- усього</t>
    </r>
  </si>
  <si>
    <t>X</t>
  </si>
  <si>
    <r>
      <t>у тому числі:</t>
    </r>
    <r>
      <rPr>
        <sz val="11"/>
        <color theme="1"/>
        <rFont val="Calibri"/>
        <family val="2"/>
        <charset val="204"/>
        <scheme val="minor"/>
      </rPr>
      <t xml:space="preserve">
Поточні видатки</t>
    </r>
  </si>
  <si>
    <t>Оплата праці і нарахування на заробітну плату</t>
  </si>
  <si>
    <t>Оплата праці</t>
  </si>
  <si>
    <t xml:space="preserve">         Заробітна плата</t>
  </si>
  <si>
    <t xml:space="preserve">         Грошове забезпечення військовослужбовців         </t>
  </si>
  <si>
    <t>Нарахування на оплату праці</t>
  </si>
  <si>
    <t>Використання товарів і послуг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</si>
  <si>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</si>
  <si>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</si>
  <si>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</si>
  <si>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</si>
  <si>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</si>
  <si>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Видатки та заходи спеціального призначення</t>
  </si>
  <si>
    <t>Оплата комунальних послуг та енергоносіїв</t>
  </si>
  <si>
    <t xml:space="preserve">         Оплата теплопостачання</t>
  </si>
  <si>
    <t xml:space="preserve">         Оплата водопостачання та водовідведення</t>
  </si>
  <si>
    <t xml:space="preserve">         Оплата електроенергії </t>
  </si>
  <si>
    <t xml:space="preserve">         Оплата природного газу</t>
  </si>
  <si>
    <t xml:space="preserve">         Оплата інших енергоносіїв</t>
  </si>
  <si>
    <t xml:space="preserve">         Оплата енергосервісу</t>
  </si>
  <si>
    <t>Дослідження і розробки, видатки державного (регіонального) значення</t>
  </si>
  <si>
    <t xml:space="preserve">         Дослідження і розробки, окремі заходи розвитку по реалізації державних (регіональних) програм</t>
  </si>
  <si>
    <t xml:space="preserve">         Окремі заходи по реалізації державних (регіональних) програм, не віднесені до заходів розвитку</t>
  </si>
  <si>
    <t>Обслуговування боргових зобов'язань</t>
  </si>
  <si>
    <t>Обслуговування внутрішніх боргових зобов'язань</t>
  </si>
  <si>
    <t>Обслуговування зовнішніх боргових зобов'язань</t>
  </si>
  <si>
    <t>Поточні трансферти</t>
  </si>
  <si>
    <t xml:space="preserve">Субсидії та поточні трансферти підприємствам (установам, організаціям) </t>
  </si>
  <si>
    <t>Поточні трансферти органам державного управління інших рівнів</t>
  </si>
  <si>
    <t>Поточні трансферти урядам іноземних держав та міжнародним організаціям</t>
  </si>
  <si>
    <t>Соціальне забезпечення</t>
  </si>
  <si>
    <t>Виплата пенсій і допомоги</t>
  </si>
  <si>
    <t>Стипендії</t>
  </si>
  <si>
    <t>Інші виплати населенню</t>
  </si>
  <si>
    <t>Інші поточні видатки</t>
  </si>
  <si>
    <t>Капітальні видатки</t>
  </si>
  <si>
    <t>Придбання основного капіталу</t>
  </si>
  <si>
    <t>Придбання обладнання і предметів довгострокового  користування</t>
  </si>
  <si>
    <t>Капітальне будівництво (придбання)</t>
  </si>
  <si>
    <t xml:space="preserve">         Капітальне будівництво (придбання) житла</t>
  </si>
  <si>
    <t xml:space="preserve">         Капітальне будівництво (придбання) інших об'єктів</t>
  </si>
  <si>
    <t>Капітальний ремонт</t>
  </si>
  <si>
    <t xml:space="preserve">         Капітальний ремонт житлового фонду (приміщень)</t>
  </si>
  <si>
    <t xml:space="preserve">         Капітальний ремонт інших об'єктів</t>
  </si>
  <si>
    <t>Реконструкція та реставрація</t>
  </si>
  <si>
    <t xml:space="preserve">         Реконструкція житлового фонду (приміщень)</t>
  </si>
  <si>
    <t xml:space="preserve">         Реконструкція та реставрація інших об'єктів</t>
  </si>
  <si>
    <t xml:space="preserve">         Реставрація пам'яток культури, історії та архітектури</t>
  </si>
  <si>
    <t>Створення державних запасів і резервів</t>
  </si>
  <si>
    <t xml:space="preserve">Придбання землі і нематеріальних активів   </t>
  </si>
  <si>
    <t>Капітальні трансферти</t>
  </si>
  <si>
    <t>Капітальні трансферти підприємствам (установам, організаціям)</t>
  </si>
  <si>
    <t>Капітальні трансферти органам державного управління інших рівнів</t>
  </si>
  <si>
    <t>Капітальні трансферти урядам іноземних держав та міжнародним організаціям</t>
  </si>
  <si>
    <t>Капітальні трансферти населенню</t>
  </si>
  <si>
    <t>Внутрішнє кредитування</t>
  </si>
  <si>
    <t>Надання внутрішніх кредитів</t>
  </si>
  <si>
    <t xml:space="preserve">         Надання кредитів органам державного управління інших равнів</t>
  </si>
  <si>
    <t xml:space="preserve">         Надання кредитів підприємствам, установам, організаціям</t>
  </si>
  <si>
    <t xml:space="preserve">         Надання інших внутрішніх кредитів (у тому числі надання кредитів для населення)</t>
  </si>
  <si>
    <t>Зовнішнє кредитування</t>
  </si>
  <si>
    <t>Надання зовнішніх кредитів</t>
  </si>
  <si>
    <t>Інші видатки</t>
  </si>
  <si>
    <t>Нерозподілені видатки</t>
  </si>
  <si>
    <t xml:space="preserve">  Фінансовий звіт про використання коштів , отриманих як плата за послуги спеціального фонду  згідно</t>
  </si>
  <si>
    <t>кошторисних призначень на 2018рік по</t>
  </si>
  <si>
    <t>використано за січень</t>
  </si>
  <si>
    <t xml:space="preserve"> використано за лютий</t>
  </si>
  <si>
    <t xml:space="preserve"> використано за березень</t>
  </si>
  <si>
    <t xml:space="preserve"> використано за квітень</t>
  </si>
  <si>
    <t xml:space="preserve"> використано за травень</t>
  </si>
  <si>
    <t xml:space="preserve"> використано за червень</t>
  </si>
  <si>
    <t xml:space="preserve"> використано за липень</t>
  </si>
  <si>
    <t xml:space="preserve"> використано за серпень</t>
  </si>
  <si>
    <t xml:space="preserve"> використано за вересень</t>
  </si>
  <si>
    <t xml:space="preserve"> використано за жовтень</t>
  </si>
  <si>
    <t xml:space="preserve"> використано за листопад</t>
  </si>
  <si>
    <t xml:space="preserve"> використано за грудень</t>
  </si>
  <si>
    <t xml:space="preserve"> використано за 2018 рік</t>
  </si>
  <si>
    <t xml:space="preserve">Фінансовий звіт про використання інших коштів спеціального фонду (бюджет розвитку)згідно кошторисних призначень  за 2018 рік </t>
  </si>
  <si>
    <t xml:space="preserve"> профінансовано та використано за 2018 рік</t>
  </si>
  <si>
    <t xml:space="preserve">                                                                                                                                                                                                      Фінансовий звіт про надходження  та використання благодійних внесків за період з 01.01.2018 по 31.12.2018 року  </t>
  </si>
  <si>
    <t>надійшло січень,        грн.</t>
  </si>
  <si>
    <t>використано січень,  грн.</t>
  </si>
  <si>
    <t>предмет   закупівлі</t>
  </si>
  <si>
    <t>надійшло лютий,          грн.</t>
  </si>
  <si>
    <t>використано лютий,   грн.</t>
  </si>
  <si>
    <t>надійшло березень,               грн.</t>
  </si>
  <si>
    <t>використано березень,  грн.</t>
  </si>
  <si>
    <t>надійшло квітень,          грн.</t>
  </si>
  <si>
    <t>використано квітень, грн.</t>
  </si>
  <si>
    <t>Залишок на 01.01.2018р.</t>
  </si>
  <si>
    <t>залишок на 01.02.</t>
  </si>
  <si>
    <t>залишок на 01.03.</t>
  </si>
  <si>
    <t>залишок на 01.04.</t>
  </si>
  <si>
    <t>залишок на 01.05.</t>
  </si>
  <si>
    <t>надійшло травень,          грн.</t>
  </si>
  <si>
    <t>використано травень, грн.</t>
  </si>
  <si>
    <t>надійшло червень,          грн.</t>
  </si>
  <si>
    <t>використано червень, грн.</t>
  </si>
  <si>
    <t>надійшло липень,                 грн.</t>
  </si>
  <si>
    <t>використано липень,  грн.</t>
  </si>
  <si>
    <t>надійшло серпень,         грн.</t>
  </si>
  <si>
    <t>використано серпень,  грн.</t>
  </si>
  <si>
    <t>залишок на 01.06.</t>
  </si>
  <si>
    <t>залишок на 01.07.</t>
  </si>
  <si>
    <t>залишок на 01.08.</t>
  </si>
  <si>
    <t>залишок на 01.09.</t>
  </si>
  <si>
    <t>надійшло вересень,         грн.</t>
  </si>
  <si>
    <t>використано вересень,   грн.</t>
  </si>
  <si>
    <t>надійшло жовтень,         грн.</t>
  </si>
  <si>
    <t>використано жовтень,  грн.</t>
  </si>
  <si>
    <t>надійшло листопад,                грн.</t>
  </si>
  <si>
    <t>використано листопад,   грн.</t>
  </si>
  <si>
    <t>надійшло грудень,         грн.</t>
  </si>
  <si>
    <t>використано грудень,   грн.</t>
  </si>
  <si>
    <t>залишок на 01.10.</t>
  </si>
  <si>
    <t>залишок на 01.11.</t>
  </si>
  <si>
    <t>залишок на 01.12.</t>
  </si>
  <si>
    <t>залишок на 01.01.19р.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</si>
  <si>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Фінансовий звіт про надходження   благодійної допомоги в натуральній формі  2018 року </t>
  </si>
  <si>
    <t>Назва товару, послуги</t>
  </si>
  <si>
    <t>надійшло за січень</t>
  </si>
  <si>
    <t>надійшло за лютий</t>
  </si>
  <si>
    <t>надійшло за березень</t>
  </si>
  <si>
    <t>надійшло за квітень</t>
  </si>
  <si>
    <t>надійшло за травень</t>
  </si>
  <si>
    <t>надійшло за червень</t>
  </si>
  <si>
    <t>надійшло за липень</t>
  </si>
  <si>
    <t>надійшло за серпень</t>
  </si>
  <si>
    <t>надійшло за вересень</t>
  </si>
  <si>
    <t>надійшло за листопад</t>
  </si>
  <si>
    <t>надійшло за жовтень</t>
  </si>
  <si>
    <t>надійшло за грудень</t>
  </si>
  <si>
    <t>Сума допомоги</t>
  </si>
  <si>
    <t>Посуд</t>
  </si>
  <si>
    <t>Господарчі товари</t>
  </si>
  <si>
    <t>М'який інвентар</t>
  </si>
  <si>
    <t>Будівельні матеріали</t>
  </si>
  <si>
    <t>Поточний ремонт</t>
  </si>
  <si>
    <t>Медикаменти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</si>
</sst>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4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7" fillId="8" borderId="22" applyNumberFormat="0" applyAlignment="0" applyProtection="0"/>
    <xf numFmtId="0" fontId="7" fillId="21" borderId="23" applyNumberFormat="0" applyAlignment="0" applyProtection="0"/>
    <xf numFmtId="0" fontId="7" fillId="21" borderId="22" applyNumberFormat="0" applyAlignment="0" applyProtection="0"/>
    <xf numFmtId="0" fontId="7" fillId="0" borderId="24" applyNumberFormat="0" applyFill="0" applyAlignment="0" applyProtection="0"/>
    <xf numFmtId="0" fontId="7" fillId="0" borderId="25" applyNumberFormat="0" applyFill="0" applyAlignment="0" applyProtection="0"/>
    <xf numFmtId="0" fontId="7" fillId="0" borderId="26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27" applyNumberFormat="0" applyFill="0" applyAlignment="0" applyProtection="0"/>
    <xf numFmtId="0" fontId="7" fillId="22" borderId="28" applyNumberFormat="0" applyAlignment="0" applyProtection="0"/>
    <xf numFmtId="0" fontId="7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0" borderId="0" applyNumberFormat="0" applyFill="0" applyBorder="0" applyAlignment="0" applyProtection="0"/>
    <xf numFmtId="0" fontId="9" fillId="24" borderId="29" applyNumberFormat="0" applyFont="0" applyAlignment="0" applyProtection="0"/>
    <xf numFmtId="0" fontId="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1" fillId="5" borderId="0" applyNumberFormat="0" applyBorder="0" applyAlignment="0" applyProtection="0"/>
  </cellStyleXfs>
  <cellXfs count="92">
    <xf numFmtId="0" fontId="0" fillId="0" borderId="0" xfId="0"/>
    <xf numFmtId="0" fontId="4" fillId="0" borderId="0" xfId="0" applyFont="1" applyAlignment="1"/>
    <xf numFmtId="0" fontId="5" fillId="0" borderId="0" xfId="0" applyFont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top" wrapText="1"/>
    </xf>
    <xf numFmtId="0" fontId="0" fillId="0" borderId="6" xfId="0" applyFont="1" applyBorder="1" applyAlignment="1" applyProtection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0" fillId="2" borderId="11" xfId="0" applyFont="1" applyFill="1" applyBorder="1" applyAlignment="1">
      <alignment horizontal="center" vertical="center" wrapText="1"/>
    </xf>
    <xf numFmtId="2" fontId="5" fillId="0" borderId="12" xfId="0" applyNumberFormat="1" applyFont="1" applyBorder="1"/>
    <xf numFmtId="0" fontId="0" fillId="2" borderId="11" xfId="0" applyFont="1" applyFill="1" applyBorder="1" applyAlignment="1" applyProtection="1">
      <alignment horizontal="center" vertical="center" wrapText="1"/>
    </xf>
    <xf numFmtId="0" fontId="0" fillId="2" borderId="11" xfId="0" applyFont="1" applyFill="1" applyBorder="1" applyAlignment="1" applyProtection="1">
      <alignment horizontal="center" vertical="center"/>
    </xf>
    <xf numFmtId="4" fontId="5" fillId="0" borderId="11" xfId="0" applyNumberFormat="1" applyFont="1" applyBorder="1"/>
    <xf numFmtId="0" fontId="0" fillId="2" borderId="11" xfId="0" applyFont="1" applyFill="1" applyBorder="1" applyAlignment="1" applyProtection="1">
      <alignment vertical="center" wrapText="1"/>
    </xf>
    <xf numFmtId="0" fontId="4" fillId="0" borderId="0" xfId="0" applyFont="1"/>
    <xf numFmtId="0" fontId="0" fillId="2" borderId="11" xfId="0" applyFont="1" applyFill="1" applyBorder="1" applyAlignment="1" applyProtection="1">
      <alignment horizontal="left" vertical="center" wrapText="1"/>
    </xf>
    <xf numFmtId="49" fontId="0" fillId="2" borderId="11" xfId="0" applyNumberFormat="1" applyFont="1" applyFill="1" applyBorder="1" applyAlignment="1" applyProtection="1">
      <alignment horizontal="left"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10" xfId="0" applyFont="1" applyFill="1" applyBorder="1" applyAlignment="1" applyProtection="1">
      <alignment horizontal="center" vertical="center" wrapText="1"/>
    </xf>
    <xf numFmtId="0" fontId="0" fillId="2" borderId="10" xfId="0" applyFont="1" applyFill="1" applyBorder="1" applyAlignment="1" applyProtection="1">
      <alignment vertical="center" wrapText="1"/>
    </xf>
    <xf numFmtId="0" fontId="0" fillId="2" borderId="13" xfId="0" applyFont="1" applyFill="1" applyBorder="1" applyAlignment="1" applyProtection="1">
      <alignment vertical="center" wrapText="1"/>
    </xf>
    <xf numFmtId="0" fontId="0" fillId="2" borderId="13" xfId="0" applyFont="1" applyFill="1" applyBorder="1" applyAlignment="1" applyProtection="1">
      <alignment horizontal="center" vertical="center"/>
    </xf>
    <xf numFmtId="4" fontId="5" fillId="0" borderId="12" xfId="0" applyNumberFormat="1" applyFont="1" applyBorder="1"/>
    <xf numFmtId="0" fontId="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center" vertical="center"/>
    </xf>
    <xf numFmtId="4" fontId="5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Font="1"/>
    <xf numFmtId="0" fontId="0" fillId="0" borderId="19" xfId="0" applyFont="1" applyBorder="1" applyAlignment="1"/>
    <xf numFmtId="0" fontId="0" fillId="0" borderId="19" xfId="0" applyFont="1" applyBorder="1"/>
    <xf numFmtId="0" fontId="0" fillId="0" borderId="18" xfId="0" applyFont="1" applyBorder="1"/>
    <xf numFmtId="0" fontId="0" fillId="0" borderId="20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/>
    <xf numFmtId="0" fontId="0" fillId="0" borderId="0" xfId="0" applyFont="1" applyBorder="1"/>
    <xf numFmtId="0" fontId="0" fillId="0" borderId="21" xfId="0" applyFont="1" applyBorder="1"/>
    <xf numFmtId="0" fontId="0" fillId="0" borderId="21" xfId="0" applyFont="1" applyBorder="1" applyAlignment="1">
      <alignment vertical="top" wrapText="1"/>
    </xf>
    <xf numFmtId="2" fontId="0" fillId="0" borderId="21" xfId="0" applyNumberFormat="1" applyFont="1" applyBorder="1" applyAlignment="1">
      <alignment vertical="top" wrapText="1"/>
    </xf>
    <xf numFmtId="2" fontId="0" fillId="0" borderId="0" xfId="0" applyNumberFormat="1" applyFont="1" applyBorder="1"/>
    <xf numFmtId="2" fontId="0" fillId="0" borderId="21" xfId="0" applyNumberFormat="1" applyFont="1" applyBorder="1"/>
    <xf numFmtId="0" fontId="0" fillId="0" borderId="20" xfId="0" applyFont="1" applyBorder="1" applyAlignment="1">
      <alignment wrapText="1"/>
    </xf>
    <xf numFmtId="0" fontId="0" fillId="0" borderId="19" xfId="0" applyFont="1" applyBorder="1" applyAlignment="1">
      <alignment wrapText="1"/>
    </xf>
    <xf numFmtId="0" fontId="0" fillId="0" borderId="21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horizontal="justify" vertical="top" wrapText="1"/>
    </xf>
    <xf numFmtId="0" fontId="0" fillId="0" borderId="12" xfId="0" applyFont="1" applyBorder="1"/>
    <xf numFmtId="0" fontId="0" fillId="0" borderId="20" xfId="0" applyFont="1" applyBorder="1"/>
    <xf numFmtId="0" fontId="0" fillId="0" borderId="11" xfId="0" applyFont="1" applyBorder="1"/>
    <xf numFmtId="0" fontId="5" fillId="0" borderId="11" xfId="0" applyFont="1" applyBorder="1"/>
    <xf numFmtId="2" fontId="5" fillId="0" borderId="11" xfId="0" applyNumberFormat="1" applyFont="1" applyBorder="1"/>
    <xf numFmtId="2" fontId="0" fillId="0" borderId="11" xfId="0" applyNumberFormat="1" applyFont="1" applyBorder="1"/>
    <xf numFmtId="0" fontId="0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2" fontId="0" fillId="0" borderId="11" xfId="0" applyNumberFormat="1" applyBorder="1"/>
    <xf numFmtId="2" fontId="6" fillId="0" borderId="11" xfId="0" applyNumberFormat="1" applyFont="1" applyBorder="1" applyAlignment="1">
      <alignment vertical="top" wrapText="1"/>
    </xf>
    <xf numFmtId="2" fontId="5" fillId="0" borderId="0" xfId="0" applyNumberFormat="1" applyFont="1" applyFill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9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0" fillId="0" borderId="0" xfId="0" applyFont="1" applyAlignment="1">
      <alignment horizontal="center" wrapText="1"/>
    </xf>
    <xf numFmtId="0" fontId="0" fillId="0" borderId="18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</cellXfs>
  <cellStyles count="25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0" xfId="36"/>
    <cellStyle name="Обычный 100" xfId="37"/>
    <cellStyle name="Обычный 101" xfId="38"/>
    <cellStyle name="Обычный 102" xfId="39"/>
    <cellStyle name="Обычный 103" xfId="40"/>
    <cellStyle name="Обычный 104" xfId="41"/>
    <cellStyle name="Обычный 105" xfId="42"/>
    <cellStyle name="Обычный 106" xfId="43"/>
    <cellStyle name="Обычный 107" xfId="44"/>
    <cellStyle name="Обычный 108" xfId="45"/>
    <cellStyle name="Обычный 109" xfId="46"/>
    <cellStyle name="Обычный 11" xfId="47"/>
    <cellStyle name="Обычный 110" xfId="48"/>
    <cellStyle name="Обычный 111" xfId="49"/>
    <cellStyle name="Обычный 112" xfId="50"/>
    <cellStyle name="Обычный 113" xfId="51"/>
    <cellStyle name="Обычный 114" xfId="52"/>
    <cellStyle name="Обычный 115" xfId="53"/>
    <cellStyle name="Обычный 116" xfId="54"/>
    <cellStyle name="Обычный 117" xfId="55"/>
    <cellStyle name="Обычный 118" xfId="56"/>
    <cellStyle name="Обычный 119" xfId="57"/>
    <cellStyle name="Обычный 12" xfId="58"/>
    <cellStyle name="Обычный 120" xfId="59"/>
    <cellStyle name="Обычный 121" xfId="60"/>
    <cellStyle name="Обычный 122" xfId="61"/>
    <cellStyle name="Обычный 123" xfId="62"/>
    <cellStyle name="Обычный 124" xfId="63"/>
    <cellStyle name="Обычный 125" xfId="64"/>
    <cellStyle name="Обычный 126" xfId="65"/>
    <cellStyle name="Обычный 127" xfId="66"/>
    <cellStyle name="Обычный 128" xfId="67"/>
    <cellStyle name="Обычный 129" xfId="68"/>
    <cellStyle name="Обычный 13" xfId="69"/>
    <cellStyle name="Обычный 130" xfId="70"/>
    <cellStyle name="Обычный 131" xfId="71"/>
    <cellStyle name="Обычный 132" xfId="72"/>
    <cellStyle name="Обычный 133" xfId="73"/>
    <cellStyle name="Обычный 134" xfId="74"/>
    <cellStyle name="Обычный 135" xfId="75"/>
    <cellStyle name="Обычный 136" xfId="76"/>
    <cellStyle name="Обычный 137" xfId="77"/>
    <cellStyle name="Обычный 138" xfId="78"/>
    <cellStyle name="Обычный 139" xfId="79"/>
    <cellStyle name="Обычный 14" xfId="80"/>
    <cellStyle name="Обычный 140" xfId="81"/>
    <cellStyle name="Обычный 141" xfId="82"/>
    <cellStyle name="Обычный 142" xfId="83"/>
    <cellStyle name="Обычный 143" xfId="84"/>
    <cellStyle name="Обычный 144" xfId="85"/>
    <cellStyle name="Обычный 145" xfId="86"/>
    <cellStyle name="Обычный 146" xfId="87"/>
    <cellStyle name="Обычный 147" xfId="88"/>
    <cellStyle name="Обычный 148" xfId="89"/>
    <cellStyle name="Обычный 149" xfId="90"/>
    <cellStyle name="Обычный 15" xfId="91"/>
    <cellStyle name="Обычный 150" xfId="92"/>
    <cellStyle name="Обычный 151" xfId="93"/>
    <cellStyle name="Обычный 152" xfId="94"/>
    <cellStyle name="Обычный 153" xfId="95"/>
    <cellStyle name="Обычный 154" xfId="96"/>
    <cellStyle name="Обычный 155" xfId="97"/>
    <cellStyle name="Обычный 156" xfId="98"/>
    <cellStyle name="Обычный 157" xfId="99"/>
    <cellStyle name="Обычный 158" xfId="100"/>
    <cellStyle name="Обычный 159" xfId="101"/>
    <cellStyle name="Обычный 16" xfId="102"/>
    <cellStyle name="Обычный 160" xfId="103"/>
    <cellStyle name="Обычный 161" xfId="104"/>
    <cellStyle name="Обычный 162" xfId="105"/>
    <cellStyle name="Обычный 163" xfId="106"/>
    <cellStyle name="Обычный 164" xfId="107"/>
    <cellStyle name="Обычный 165" xfId="108"/>
    <cellStyle name="Обычный 166" xfId="109"/>
    <cellStyle name="Обычный 167" xfId="110"/>
    <cellStyle name="Обычный 168" xfId="111"/>
    <cellStyle name="Обычный 169" xfId="112"/>
    <cellStyle name="Обычный 17" xfId="113"/>
    <cellStyle name="Обычный 170" xfId="114"/>
    <cellStyle name="Обычный 171" xfId="115"/>
    <cellStyle name="Обычный 172" xfId="116"/>
    <cellStyle name="Обычный 173" xfId="117"/>
    <cellStyle name="Обычный 174" xfId="118"/>
    <cellStyle name="Обычный 175" xfId="119"/>
    <cellStyle name="Обычный 176" xfId="120"/>
    <cellStyle name="Обычный 177" xfId="121"/>
    <cellStyle name="Обычный 178" xfId="122"/>
    <cellStyle name="Обычный 179" xfId="123"/>
    <cellStyle name="Обычный 18" xfId="124"/>
    <cellStyle name="Обычный 180" xfId="125"/>
    <cellStyle name="Обычный 181" xfId="126"/>
    <cellStyle name="Обычный 182" xfId="127"/>
    <cellStyle name="Обычный 183" xfId="128"/>
    <cellStyle name="Обычный 184" xfId="129"/>
    <cellStyle name="Обычный 185" xfId="130"/>
    <cellStyle name="Обычный 186" xfId="131"/>
    <cellStyle name="Обычный 187" xfId="132"/>
    <cellStyle name="Обычный 188" xfId="133"/>
    <cellStyle name="Обычный 189" xfId="134"/>
    <cellStyle name="Обычный 19" xfId="135"/>
    <cellStyle name="Обычный 190" xfId="136"/>
    <cellStyle name="Обычный 191" xfId="137"/>
    <cellStyle name="Обычный 192" xfId="138"/>
    <cellStyle name="Обычный 193" xfId="139"/>
    <cellStyle name="Обычный 194" xfId="140"/>
    <cellStyle name="Обычный 195" xfId="141"/>
    <cellStyle name="Обычный 196" xfId="142"/>
    <cellStyle name="Обычный 197" xfId="143"/>
    <cellStyle name="Обычный 198" xfId="144"/>
    <cellStyle name="Обычный 199" xfId="145"/>
    <cellStyle name="Обычный 2" xfId="146"/>
    <cellStyle name="Обычный 20" xfId="147"/>
    <cellStyle name="Обычный 200" xfId="148"/>
    <cellStyle name="Обычный 201" xfId="149"/>
    <cellStyle name="Обычный 202" xfId="150"/>
    <cellStyle name="Обычный 203" xfId="151"/>
    <cellStyle name="Обычный 204" xfId="152"/>
    <cellStyle name="Обычный 205" xfId="153"/>
    <cellStyle name="Обычный 206" xfId="154"/>
    <cellStyle name="Обычный 207" xfId="155"/>
    <cellStyle name="Обычный 208" xfId="156"/>
    <cellStyle name="Обычный 209" xfId="157"/>
    <cellStyle name="Обычный 21" xfId="158"/>
    <cellStyle name="Обычный 210" xfId="159"/>
    <cellStyle name="Обычный 213" xfId="160"/>
    <cellStyle name="Обычный 22" xfId="161"/>
    <cellStyle name="Обычный 220" xfId="162"/>
    <cellStyle name="Обычный 228" xfId="163"/>
    <cellStyle name="Обычный 23" xfId="164"/>
    <cellStyle name="Обычный 24" xfId="165"/>
    <cellStyle name="Обычный 25" xfId="166"/>
    <cellStyle name="Обычный 26" xfId="167"/>
    <cellStyle name="Обычный 27" xfId="168"/>
    <cellStyle name="Обычный 28" xfId="169"/>
    <cellStyle name="Обычный 29" xfId="170"/>
    <cellStyle name="Обычный 3" xfId="171"/>
    <cellStyle name="Обычный 30" xfId="172"/>
    <cellStyle name="Обычный 31" xfId="173"/>
    <cellStyle name="Обычный 32" xfId="174"/>
    <cellStyle name="Обычный 33" xfId="175"/>
    <cellStyle name="Обычный 34" xfId="176"/>
    <cellStyle name="Обычный 35" xfId="177"/>
    <cellStyle name="Обычный 36" xfId="178"/>
    <cellStyle name="Обычный 37" xfId="179"/>
    <cellStyle name="Обычный 38" xfId="180"/>
    <cellStyle name="Обычный 39" xfId="181"/>
    <cellStyle name="Обычный 4" xfId="182"/>
    <cellStyle name="Обычный 40" xfId="183"/>
    <cellStyle name="Обычный 41" xfId="184"/>
    <cellStyle name="Обычный 42" xfId="185"/>
    <cellStyle name="Обычный 43" xfId="186"/>
    <cellStyle name="Обычный 44" xfId="187"/>
    <cellStyle name="Обычный 45" xfId="188"/>
    <cellStyle name="Обычный 46" xfId="189"/>
    <cellStyle name="Обычный 47" xfId="190"/>
    <cellStyle name="Обычный 48" xfId="191"/>
    <cellStyle name="Обычный 49" xfId="192"/>
    <cellStyle name="Обычный 5" xfId="193"/>
    <cellStyle name="Обычный 50" xfId="194"/>
    <cellStyle name="Обычный 51" xfId="195"/>
    <cellStyle name="Обычный 52" xfId="196"/>
    <cellStyle name="Обычный 53" xfId="197"/>
    <cellStyle name="Обычный 54" xfId="198"/>
    <cellStyle name="Обычный 55" xfId="199"/>
    <cellStyle name="Обычный 56" xfId="200"/>
    <cellStyle name="Обычный 57" xfId="201"/>
    <cellStyle name="Обычный 58" xfId="202"/>
    <cellStyle name="Обычный 59" xfId="203"/>
    <cellStyle name="Обычный 6" xfId="204"/>
    <cellStyle name="Обычный 60" xfId="205"/>
    <cellStyle name="Обычный 61" xfId="206"/>
    <cellStyle name="Обычный 62" xfId="207"/>
    <cellStyle name="Обычный 63" xfId="208"/>
    <cellStyle name="Обычный 64" xfId="209"/>
    <cellStyle name="Обычный 65" xfId="210"/>
    <cellStyle name="Обычный 66" xfId="211"/>
    <cellStyle name="Обычный 67" xfId="212"/>
    <cellStyle name="Обычный 68" xfId="213"/>
    <cellStyle name="Обычный 69" xfId="214"/>
    <cellStyle name="Обычный 7" xfId="215"/>
    <cellStyle name="Обычный 70" xfId="216"/>
    <cellStyle name="Обычный 71" xfId="217"/>
    <cellStyle name="Обычный 72" xfId="218"/>
    <cellStyle name="Обычный 73" xfId="219"/>
    <cellStyle name="Обычный 74" xfId="220"/>
    <cellStyle name="Обычный 75" xfId="221"/>
    <cellStyle name="Обычный 76" xfId="222"/>
    <cellStyle name="Обычный 77" xfId="223"/>
    <cellStyle name="Обычный 78" xfId="224"/>
    <cellStyle name="Обычный 79" xfId="225"/>
    <cellStyle name="Обычный 8" xfId="226"/>
    <cellStyle name="Обычный 80" xfId="227"/>
    <cellStyle name="Обычный 81" xfId="228"/>
    <cellStyle name="Обычный 82" xfId="229"/>
    <cellStyle name="Обычный 83" xfId="230"/>
    <cellStyle name="Обычный 84" xfId="231"/>
    <cellStyle name="Обычный 85" xfId="232"/>
    <cellStyle name="Обычный 86" xfId="233"/>
    <cellStyle name="Обычный 87" xfId="234"/>
    <cellStyle name="Обычный 88" xfId="235"/>
    <cellStyle name="Обычный 89" xfId="236"/>
    <cellStyle name="Обычный 9" xfId="237"/>
    <cellStyle name="Обычный 90" xfId="238"/>
    <cellStyle name="Обычный 91" xfId="239"/>
    <cellStyle name="Обычный 92" xfId="240"/>
    <cellStyle name="Обычный 93" xfId="241"/>
    <cellStyle name="Обычный 94" xfId="242"/>
    <cellStyle name="Обычный 95" xfId="243"/>
    <cellStyle name="Обычный 96" xfId="244"/>
    <cellStyle name="Обычный 97" xfId="245"/>
    <cellStyle name="Обычный 98" xfId="246"/>
    <cellStyle name="Обычный 99" xfId="247"/>
    <cellStyle name="Плохой 2" xfId="248"/>
    <cellStyle name="Пояснение 2" xfId="249"/>
    <cellStyle name="Примечание 2" xfId="250"/>
    <cellStyle name="Связанная ячейка 2" xfId="251"/>
    <cellStyle name="Текст предупреждения 2" xfId="252"/>
    <cellStyle name="Хороший 2" xfId="2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10"/>
  <sheetViews>
    <sheetView tabSelected="1" workbookViewId="0">
      <selection activeCell="B3" sqref="B3:P3"/>
    </sheetView>
  </sheetViews>
  <sheetFormatPr defaultRowHeight="12.75" x14ac:dyDescent="0.2"/>
  <cols>
    <col min="1" max="1" width="1.7109375" style="2" customWidth="1"/>
    <col min="2" max="2" width="41" style="2" customWidth="1"/>
    <col min="3" max="3" width="12" style="2" customWidth="1"/>
    <col min="4" max="4" width="16.42578125" style="2" customWidth="1"/>
    <col min="5" max="5" width="16.85546875" style="2" customWidth="1"/>
    <col min="6" max="6" width="17" style="2" customWidth="1"/>
    <col min="7" max="7" width="17.7109375" style="2" customWidth="1"/>
    <col min="8" max="8" width="17.42578125" style="2" customWidth="1"/>
    <col min="9" max="9" width="17.140625" style="2" customWidth="1"/>
    <col min="10" max="10" width="15.28515625" style="2" customWidth="1"/>
    <col min="11" max="11" width="17.42578125" style="2" customWidth="1"/>
    <col min="12" max="12" width="17" style="2" customWidth="1"/>
    <col min="13" max="13" width="17.42578125" style="2" customWidth="1"/>
    <col min="14" max="15" width="17.5703125" style="2" customWidth="1"/>
    <col min="16" max="16" width="16.7109375" style="2" customWidth="1"/>
    <col min="17" max="16384" width="9.140625" style="2"/>
  </cols>
  <sheetData>
    <row r="1" spans="2:19" ht="15" x14ac:dyDescent="0.25"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"/>
      <c r="R1" s="1"/>
      <c r="S1" s="1"/>
    </row>
    <row r="2" spans="2:19" ht="15" x14ac:dyDescent="0.25">
      <c r="B2" s="76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1"/>
      <c r="R2" s="1"/>
      <c r="S2" s="1"/>
    </row>
    <row r="3" spans="2:19" ht="15" x14ac:dyDescent="0.25">
      <c r="B3" s="76" t="s">
        <v>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1"/>
      <c r="R3" s="1"/>
      <c r="S3" s="1"/>
    </row>
    <row r="4" spans="2:19" ht="13.5" thickBot="1" x14ac:dyDescent="0.25"/>
    <row r="5" spans="2:19" ht="28.5" customHeight="1" thickBot="1" x14ac:dyDescent="0.25">
      <c r="B5" s="3" t="s">
        <v>3</v>
      </c>
      <c r="C5" s="4" t="s">
        <v>4</v>
      </c>
      <c r="D5" s="90" t="s">
        <v>5</v>
      </c>
      <c r="E5" s="85" t="s">
        <v>6</v>
      </c>
      <c r="F5" s="85" t="s">
        <v>7</v>
      </c>
      <c r="G5" s="85" t="s">
        <v>8</v>
      </c>
      <c r="H5" s="85" t="s">
        <v>9</v>
      </c>
      <c r="I5" s="85" t="s">
        <v>10</v>
      </c>
      <c r="J5" s="85" t="s">
        <v>11</v>
      </c>
      <c r="K5" s="85" t="s">
        <v>12</v>
      </c>
      <c r="L5" s="85" t="s">
        <v>13</v>
      </c>
      <c r="M5" s="85" t="s">
        <v>14</v>
      </c>
      <c r="N5" s="85" t="s">
        <v>15</v>
      </c>
      <c r="O5" s="85" t="s">
        <v>16</v>
      </c>
      <c r="P5" s="87" t="s">
        <v>17</v>
      </c>
    </row>
    <row r="6" spans="2:19" ht="16.5" thickTop="1" thickBot="1" x14ac:dyDescent="0.25">
      <c r="B6" s="5">
        <v>1</v>
      </c>
      <c r="C6" s="6">
        <v>2</v>
      </c>
      <c r="D6" s="91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8"/>
    </row>
    <row r="7" spans="2:19" ht="28.5" customHeight="1" thickTop="1" x14ac:dyDescent="0.2">
      <c r="B7" s="7" t="s">
        <v>18</v>
      </c>
      <c r="C7" s="8" t="s">
        <v>19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2:19" ht="28.5" customHeight="1" x14ac:dyDescent="0.2">
      <c r="B8" s="10" t="s">
        <v>20</v>
      </c>
      <c r="C8" s="11">
        <v>2000</v>
      </c>
      <c r="D8" s="12">
        <f>D9+D14</f>
        <v>232783.66999999998</v>
      </c>
      <c r="E8" s="12">
        <f>E9+E14</f>
        <v>348299.12</v>
      </c>
      <c r="F8" s="12">
        <f>F9+F14</f>
        <v>343051.97</v>
      </c>
      <c r="G8" s="12">
        <f>G9+G14</f>
        <v>309616.13</v>
      </c>
      <c r="H8" s="12">
        <f t="shared" ref="H8:O8" si="0">H9+H14</f>
        <v>421599.82999999996</v>
      </c>
      <c r="I8" s="12">
        <f t="shared" si="0"/>
        <v>0</v>
      </c>
      <c r="J8" s="12">
        <f t="shared" si="0"/>
        <v>0</v>
      </c>
      <c r="K8" s="12">
        <f t="shared" si="0"/>
        <v>0</v>
      </c>
      <c r="L8" s="12">
        <f t="shared" si="0"/>
        <v>0</v>
      </c>
      <c r="M8" s="12">
        <f t="shared" si="0"/>
        <v>0</v>
      </c>
      <c r="N8" s="12">
        <f t="shared" si="0"/>
        <v>0</v>
      </c>
      <c r="O8" s="12">
        <f t="shared" si="0"/>
        <v>0</v>
      </c>
      <c r="P8" s="12">
        <f>D8+E8+F8+G8+H8+I8+J8+K8+L8+M8+N8+O8</f>
        <v>1655350.7200000002</v>
      </c>
    </row>
    <row r="9" spans="2:19" ht="28.5" customHeight="1" x14ac:dyDescent="0.2">
      <c r="B9" s="13" t="s">
        <v>21</v>
      </c>
      <c r="C9" s="10">
        <v>2100</v>
      </c>
      <c r="D9" s="12">
        <f>D10</f>
        <v>224033.9</v>
      </c>
      <c r="E9" s="12">
        <f>E10</f>
        <v>229949.58000000002</v>
      </c>
      <c r="F9" s="12">
        <f>F10</f>
        <v>213605.91999999998</v>
      </c>
      <c r="G9" s="12">
        <f>G10</f>
        <v>225018.65999999997</v>
      </c>
      <c r="H9" s="12">
        <f t="shared" ref="H9:O9" si="1">H10</f>
        <v>335736.12</v>
      </c>
      <c r="I9" s="12">
        <f t="shared" si="1"/>
        <v>0</v>
      </c>
      <c r="J9" s="12">
        <f t="shared" si="1"/>
        <v>0</v>
      </c>
      <c r="K9" s="12">
        <f t="shared" si="1"/>
        <v>0</v>
      </c>
      <c r="L9" s="12">
        <f t="shared" si="1"/>
        <v>0</v>
      </c>
      <c r="M9" s="12">
        <f t="shared" si="1"/>
        <v>0</v>
      </c>
      <c r="N9" s="12">
        <f t="shared" si="1"/>
        <v>0</v>
      </c>
      <c r="O9" s="12">
        <f t="shared" si="1"/>
        <v>0</v>
      </c>
      <c r="P9" s="12">
        <f t="shared" ref="P9:P42" si="2">D9+E9+F9+G9+H9+I9+J9+K9+L9+M9+N9+O9</f>
        <v>1228344.1799999997</v>
      </c>
    </row>
    <row r="10" spans="2:19" ht="15" customHeight="1" x14ac:dyDescent="0.2">
      <c r="B10" s="13" t="s">
        <v>22</v>
      </c>
      <c r="C10" s="11">
        <v>2110</v>
      </c>
      <c r="D10" s="12">
        <f>D11+D13</f>
        <v>224033.9</v>
      </c>
      <c r="E10" s="12">
        <f>E11+E13</f>
        <v>229949.58000000002</v>
      </c>
      <c r="F10" s="12">
        <f>F11+F13</f>
        <v>213605.91999999998</v>
      </c>
      <c r="G10" s="12">
        <f>G11+G13</f>
        <v>225018.65999999997</v>
      </c>
      <c r="H10" s="12">
        <f t="shared" ref="H10:O10" si="3">H11+H13</f>
        <v>335736.12</v>
      </c>
      <c r="I10" s="12">
        <f t="shared" si="3"/>
        <v>0</v>
      </c>
      <c r="J10" s="12">
        <f t="shared" si="3"/>
        <v>0</v>
      </c>
      <c r="K10" s="12">
        <f t="shared" si="3"/>
        <v>0</v>
      </c>
      <c r="L10" s="12">
        <f t="shared" si="3"/>
        <v>0</v>
      </c>
      <c r="M10" s="12">
        <f t="shared" si="3"/>
        <v>0</v>
      </c>
      <c r="N10" s="12">
        <f t="shared" si="3"/>
        <v>0</v>
      </c>
      <c r="O10" s="12">
        <f t="shared" si="3"/>
        <v>0</v>
      </c>
      <c r="P10" s="12">
        <f t="shared" si="2"/>
        <v>1228344.1799999997</v>
      </c>
    </row>
    <row r="11" spans="2:19" ht="18" customHeight="1" x14ac:dyDescent="0.2">
      <c r="B11" s="13" t="s">
        <v>23</v>
      </c>
      <c r="C11" s="11">
        <v>2111</v>
      </c>
      <c r="D11" s="12">
        <v>181565.88</v>
      </c>
      <c r="E11" s="12">
        <v>189430.26</v>
      </c>
      <c r="F11" s="12">
        <v>176483.93</v>
      </c>
      <c r="G11" s="12">
        <v>185005.99</v>
      </c>
      <c r="H11" s="12">
        <v>276933.71999999997</v>
      </c>
      <c r="I11" s="12"/>
      <c r="J11" s="12"/>
      <c r="K11" s="12"/>
      <c r="L11" s="12"/>
      <c r="M11" s="12"/>
      <c r="N11" s="12"/>
      <c r="O11" s="12"/>
      <c r="P11" s="12">
        <f t="shared" si="2"/>
        <v>1009419.78</v>
      </c>
    </row>
    <row r="12" spans="2:19" ht="16.5" customHeight="1" x14ac:dyDescent="0.2">
      <c r="B12" s="13" t="s">
        <v>24</v>
      </c>
      <c r="C12" s="11">
        <v>2112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>
        <f t="shared" si="2"/>
        <v>0</v>
      </c>
    </row>
    <row r="13" spans="2:19" ht="18.75" customHeight="1" x14ac:dyDescent="0.25">
      <c r="B13" s="13" t="s">
        <v>25</v>
      </c>
      <c r="C13" s="11">
        <v>2120</v>
      </c>
      <c r="D13" s="12">
        <v>42468.02</v>
      </c>
      <c r="E13" s="12">
        <v>40519.32</v>
      </c>
      <c r="F13" s="12">
        <v>37121.99</v>
      </c>
      <c r="G13" s="12">
        <v>40012.67</v>
      </c>
      <c r="H13" s="12">
        <v>58802.400000000001</v>
      </c>
      <c r="I13" s="12"/>
      <c r="J13" s="12"/>
      <c r="K13" s="12"/>
      <c r="L13" s="12"/>
      <c r="M13" s="12"/>
      <c r="N13" s="12"/>
      <c r="O13" s="12"/>
      <c r="P13" s="12">
        <f t="shared" si="2"/>
        <v>218924.4</v>
      </c>
      <c r="R13" s="14"/>
    </row>
    <row r="14" spans="2:19" ht="28.5" customHeight="1" x14ac:dyDescent="0.2">
      <c r="B14" s="15" t="s">
        <v>26</v>
      </c>
      <c r="C14" s="11">
        <v>2200</v>
      </c>
      <c r="D14" s="12">
        <f>D15++D16+D17+D18+D19+D20+D20+D21+D28</f>
        <v>8749.77</v>
      </c>
      <c r="E14" s="12">
        <f>E15++E16+E17+E18+E19+E20+E20+E21+E28</f>
        <v>118349.54000000001</v>
      </c>
      <c r="F14" s="12">
        <f>F15++F16+F17+F18+F19+F20+F20+F21+F28</f>
        <v>129446.04999999999</v>
      </c>
      <c r="G14" s="12">
        <f>G15++G16+G17+G18+G19+G20+G20+G21+G28</f>
        <v>84597.47</v>
      </c>
      <c r="H14" s="12">
        <f t="shared" ref="H14:O14" si="4">H15++H16+H17+H18+H19+H20+H20+H21+H28</f>
        <v>85863.709999999992</v>
      </c>
      <c r="I14" s="12">
        <f t="shared" si="4"/>
        <v>0</v>
      </c>
      <c r="J14" s="12">
        <f t="shared" si="4"/>
        <v>0</v>
      </c>
      <c r="K14" s="12">
        <f t="shared" si="4"/>
        <v>0</v>
      </c>
      <c r="L14" s="12">
        <f t="shared" si="4"/>
        <v>0</v>
      </c>
      <c r="M14" s="12">
        <f t="shared" si="4"/>
        <v>0</v>
      </c>
      <c r="N14" s="12">
        <f t="shared" si="4"/>
        <v>0</v>
      </c>
      <c r="O14" s="12">
        <f t="shared" si="4"/>
        <v>0</v>
      </c>
      <c r="P14" s="12">
        <f t="shared" si="2"/>
        <v>427006.53999999992</v>
      </c>
    </row>
    <row r="15" spans="2:19" ht="28.5" customHeight="1" x14ac:dyDescent="0.2">
      <c r="B15" s="16" t="s">
        <v>27</v>
      </c>
      <c r="C15" s="11">
        <v>2210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>
        <f t="shared" si="2"/>
        <v>0</v>
      </c>
    </row>
    <row r="16" spans="2:19" ht="20.25" customHeight="1" x14ac:dyDescent="0.2">
      <c r="B16" s="16" t="s">
        <v>28</v>
      </c>
      <c r="C16" s="11">
        <v>2220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>
        <f t="shared" si="2"/>
        <v>0</v>
      </c>
    </row>
    <row r="17" spans="2:16" ht="19.5" customHeight="1" x14ac:dyDescent="0.2">
      <c r="B17" s="16" t="s">
        <v>29</v>
      </c>
      <c r="C17" s="11">
        <v>2230</v>
      </c>
      <c r="D17" s="12"/>
      <c r="E17" s="12">
        <v>9609.19</v>
      </c>
      <c r="F17" s="12">
        <v>37139.17</v>
      </c>
      <c r="G17" s="12"/>
      <c r="H17" s="12">
        <v>59593.35</v>
      </c>
      <c r="I17" s="12"/>
      <c r="J17" s="12"/>
      <c r="K17" s="12"/>
      <c r="L17" s="12"/>
      <c r="M17" s="12"/>
      <c r="N17" s="12"/>
      <c r="O17" s="12"/>
      <c r="P17" s="12">
        <f t="shared" si="2"/>
        <v>106341.70999999999</v>
      </c>
    </row>
    <row r="18" spans="2:16" ht="15.75" customHeight="1" x14ac:dyDescent="0.2">
      <c r="B18" s="16" t="s">
        <v>30</v>
      </c>
      <c r="C18" s="11">
        <v>2240</v>
      </c>
      <c r="D18" s="12"/>
      <c r="E18" s="12"/>
      <c r="F18" s="12">
        <v>944.77</v>
      </c>
      <c r="G18" s="12">
        <f>238.49+365.49+238.49</f>
        <v>842.47</v>
      </c>
      <c r="H18" s="12">
        <f>737+317.99+353</f>
        <v>1407.99</v>
      </c>
      <c r="I18" s="12"/>
      <c r="J18" s="12"/>
      <c r="K18" s="12"/>
      <c r="L18" s="12"/>
      <c r="M18" s="12"/>
      <c r="N18" s="12"/>
      <c r="O18" s="12"/>
      <c r="P18" s="12">
        <f t="shared" si="2"/>
        <v>3195.23</v>
      </c>
    </row>
    <row r="19" spans="2:16" ht="21.75" customHeight="1" x14ac:dyDescent="0.2">
      <c r="B19" s="16" t="s">
        <v>31</v>
      </c>
      <c r="C19" s="11">
        <v>2250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>
        <f t="shared" si="2"/>
        <v>0</v>
      </c>
    </row>
    <row r="20" spans="2:16" ht="17.25" customHeight="1" x14ac:dyDescent="0.2">
      <c r="B20" s="16" t="s">
        <v>32</v>
      </c>
      <c r="C20" s="11">
        <v>2260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>
        <f t="shared" si="2"/>
        <v>0</v>
      </c>
    </row>
    <row r="21" spans="2:16" ht="28.5" customHeight="1" x14ac:dyDescent="0.2">
      <c r="B21" s="13" t="s">
        <v>33</v>
      </c>
      <c r="C21" s="11">
        <v>2270</v>
      </c>
      <c r="D21" s="12">
        <f>D22+D23+D24+D25+D26+D27</f>
        <v>8749.77</v>
      </c>
      <c r="E21" s="12">
        <f>E22+E23+E24+E25+E26+E27</f>
        <v>108740.35</v>
      </c>
      <c r="F21" s="12">
        <f>F22+F23+F24+F25+F26+F27</f>
        <v>91362.11</v>
      </c>
      <c r="G21" s="12">
        <f>G22+G23+G24+G25+G26+G27</f>
        <v>83755</v>
      </c>
      <c r="H21" s="12">
        <f t="shared" ref="H21:O21" si="5">H22+H23+H24+H25+H26+H27</f>
        <v>24862.37</v>
      </c>
      <c r="I21" s="12">
        <f t="shared" si="5"/>
        <v>0</v>
      </c>
      <c r="J21" s="12">
        <f t="shared" si="5"/>
        <v>0</v>
      </c>
      <c r="K21" s="12">
        <f t="shared" si="5"/>
        <v>0</v>
      </c>
      <c r="L21" s="12">
        <f t="shared" si="5"/>
        <v>0</v>
      </c>
      <c r="M21" s="12">
        <f t="shared" si="5"/>
        <v>0</v>
      </c>
      <c r="N21" s="12">
        <f t="shared" si="5"/>
        <v>0</v>
      </c>
      <c r="O21" s="12">
        <f t="shared" si="5"/>
        <v>0</v>
      </c>
      <c r="P21" s="12">
        <f t="shared" si="2"/>
        <v>317469.59999999998</v>
      </c>
    </row>
    <row r="22" spans="2:16" ht="15.75" customHeight="1" x14ac:dyDescent="0.2">
      <c r="B22" s="13" t="s">
        <v>34</v>
      </c>
      <c r="C22" s="11">
        <v>2271</v>
      </c>
      <c r="D22" s="12"/>
      <c r="E22" s="12">
        <v>98253.99</v>
      </c>
      <c r="F22" s="12">
        <v>81135.649999999994</v>
      </c>
      <c r="G22" s="12">
        <v>73826.53</v>
      </c>
      <c r="H22" s="12">
        <v>17677.189999999999</v>
      </c>
      <c r="I22" s="12"/>
      <c r="J22" s="12"/>
      <c r="K22" s="12"/>
      <c r="L22" s="12"/>
      <c r="M22" s="12"/>
      <c r="N22" s="12"/>
      <c r="O22" s="12"/>
      <c r="P22" s="12">
        <f t="shared" si="2"/>
        <v>270893.36</v>
      </c>
    </row>
    <row r="23" spans="2:16" ht="20.25" customHeight="1" x14ac:dyDescent="0.2">
      <c r="B23" s="13" t="s">
        <v>35</v>
      </c>
      <c r="C23" s="11">
        <v>2272</v>
      </c>
      <c r="D23" s="12"/>
      <c r="E23" s="12">
        <v>1981.8</v>
      </c>
      <c r="F23" s="12">
        <v>4265.13</v>
      </c>
      <c r="G23" s="12">
        <f>2975.07</f>
        <v>2975.07</v>
      </c>
      <c r="H23" s="12"/>
      <c r="I23" s="12"/>
      <c r="J23" s="12"/>
      <c r="K23" s="12"/>
      <c r="L23" s="12"/>
      <c r="M23" s="12"/>
      <c r="N23" s="12"/>
      <c r="O23" s="12"/>
      <c r="P23" s="12">
        <f t="shared" si="2"/>
        <v>9222</v>
      </c>
    </row>
    <row r="24" spans="2:16" ht="21" customHeight="1" x14ac:dyDescent="0.2">
      <c r="B24" s="13" t="s">
        <v>36</v>
      </c>
      <c r="C24" s="11">
        <v>2273</v>
      </c>
      <c r="D24" s="12">
        <v>8749.77</v>
      </c>
      <c r="E24" s="12">
        <v>8504.56</v>
      </c>
      <c r="F24" s="12">
        <v>5961.33</v>
      </c>
      <c r="G24" s="12">
        <f>6953.4</f>
        <v>6953.4</v>
      </c>
      <c r="H24" s="12">
        <v>7185.18</v>
      </c>
      <c r="I24" s="12"/>
      <c r="J24" s="12"/>
      <c r="K24" s="12"/>
      <c r="L24" s="12"/>
      <c r="M24" s="12"/>
      <c r="N24" s="12"/>
      <c r="O24" s="12"/>
      <c r="P24" s="12">
        <f t="shared" si="2"/>
        <v>37354.240000000005</v>
      </c>
    </row>
    <row r="25" spans="2:16" ht="16.5" customHeight="1" x14ac:dyDescent="0.2">
      <c r="B25" s="13" t="s">
        <v>37</v>
      </c>
      <c r="C25" s="11">
        <v>2274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>
        <f t="shared" si="2"/>
        <v>0</v>
      </c>
    </row>
    <row r="26" spans="2:16" ht="14.25" customHeight="1" x14ac:dyDescent="0.2">
      <c r="B26" s="13" t="s">
        <v>38</v>
      </c>
      <c r="C26" s="11">
        <v>2275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>
        <f t="shared" si="2"/>
        <v>0</v>
      </c>
    </row>
    <row r="27" spans="2:16" ht="15.75" customHeight="1" x14ac:dyDescent="0.2">
      <c r="B27" s="15" t="s">
        <v>39</v>
      </c>
      <c r="C27" s="11">
        <v>2276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>
        <f t="shared" si="2"/>
        <v>0</v>
      </c>
    </row>
    <row r="28" spans="2:16" ht="27.75" customHeight="1" x14ac:dyDescent="0.2">
      <c r="B28" s="13" t="s">
        <v>40</v>
      </c>
      <c r="C28" s="11">
        <v>2280</v>
      </c>
      <c r="D28" s="12">
        <f>D29+D30</f>
        <v>0</v>
      </c>
      <c r="E28" s="12">
        <f>E29+E30</f>
        <v>0</v>
      </c>
      <c r="F28" s="12">
        <f>F29+F30</f>
        <v>0</v>
      </c>
      <c r="G28" s="12">
        <f>G29+G30</f>
        <v>0</v>
      </c>
      <c r="H28" s="12">
        <f t="shared" ref="H28:O28" si="6">H29+H30</f>
        <v>0</v>
      </c>
      <c r="I28" s="12">
        <f t="shared" si="6"/>
        <v>0</v>
      </c>
      <c r="J28" s="12">
        <f t="shared" si="6"/>
        <v>0</v>
      </c>
      <c r="K28" s="12">
        <f t="shared" si="6"/>
        <v>0</v>
      </c>
      <c r="L28" s="12">
        <f t="shared" si="6"/>
        <v>0</v>
      </c>
      <c r="M28" s="12">
        <f t="shared" si="6"/>
        <v>0</v>
      </c>
      <c r="N28" s="12">
        <f t="shared" si="6"/>
        <v>0</v>
      </c>
      <c r="O28" s="12">
        <f t="shared" si="6"/>
        <v>0</v>
      </c>
      <c r="P28" s="12">
        <f t="shared" si="2"/>
        <v>0</v>
      </c>
    </row>
    <row r="29" spans="2:16" ht="40.5" customHeight="1" x14ac:dyDescent="0.2">
      <c r="B29" s="17" t="s">
        <v>41</v>
      </c>
      <c r="C29" s="18">
        <v>2281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>
        <f t="shared" si="2"/>
        <v>0</v>
      </c>
    </row>
    <row r="30" spans="2:16" ht="36.75" customHeight="1" x14ac:dyDescent="0.2">
      <c r="B30" s="17" t="s">
        <v>42</v>
      </c>
      <c r="C30" s="18">
        <v>2282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>
        <f t="shared" si="2"/>
        <v>0</v>
      </c>
    </row>
    <row r="31" spans="2:16" ht="28.5" customHeight="1" x14ac:dyDescent="0.2">
      <c r="B31" s="13" t="s">
        <v>43</v>
      </c>
      <c r="C31" s="11">
        <v>2400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>
        <f t="shared" si="2"/>
        <v>0</v>
      </c>
    </row>
    <row r="32" spans="2:16" ht="28.5" customHeight="1" x14ac:dyDescent="0.2">
      <c r="B32" s="13" t="s">
        <v>44</v>
      </c>
      <c r="C32" s="11">
        <v>2410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>
        <f t="shared" si="2"/>
        <v>0</v>
      </c>
    </row>
    <row r="33" spans="2:16" ht="28.5" customHeight="1" x14ac:dyDescent="0.2">
      <c r="B33" s="13" t="s">
        <v>45</v>
      </c>
      <c r="C33" s="11">
        <v>2420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>
        <f t="shared" si="2"/>
        <v>0</v>
      </c>
    </row>
    <row r="34" spans="2:16" ht="28.5" customHeight="1" x14ac:dyDescent="0.2">
      <c r="B34" s="13" t="s">
        <v>46</v>
      </c>
      <c r="C34" s="11">
        <v>2600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>
        <f t="shared" si="2"/>
        <v>0</v>
      </c>
    </row>
    <row r="35" spans="2:16" ht="28.5" customHeight="1" x14ac:dyDescent="0.2">
      <c r="B35" s="13" t="s">
        <v>47</v>
      </c>
      <c r="C35" s="11">
        <v>2610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>
        <f t="shared" si="2"/>
        <v>0</v>
      </c>
    </row>
    <row r="36" spans="2:16" ht="30.75" customHeight="1" x14ac:dyDescent="0.2">
      <c r="B36" s="13" t="s">
        <v>48</v>
      </c>
      <c r="C36" s="11">
        <v>2620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>
        <f t="shared" si="2"/>
        <v>0</v>
      </c>
    </row>
    <row r="37" spans="2:16" ht="36.75" customHeight="1" x14ac:dyDescent="0.2">
      <c r="B37" s="13" t="s">
        <v>49</v>
      </c>
      <c r="C37" s="11">
        <v>2630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>
        <f t="shared" si="2"/>
        <v>0</v>
      </c>
    </row>
    <row r="38" spans="2:16" ht="24" customHeight="1" x14ac:dyDescent="0.2">
      <c r="B38" s="13" t="s">
        <v>50</v>
      </c>
      <c r="C38" s="11">
        <v>2700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>
        <f t="shared" si="2"/>
        <v>0</v>
      </c>
    </row>
    <row r="39" spans="2:16" ht="18" customHeight="1" x14ac:dyDescent="0.2">
      <c r="B39" s="13" t="s">
        <v>51</v>
      </c>
      <c r="C39" s="11">
        <v>2710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>
        <f t="shared" si="2"/>
        <v>0</v>
      </c>
    </row>
    <row r="40" spans="2:16" ht="19.5" customHeight="1" x14ac:dyDescent="0.2">
      <c r="B40" s="13" t="s">
        <v>52</v>
      </c>
      <c r="C40" s="11">
        <v>2720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>
        <f t="shared" si="2"/>
        <v>0</v>
      </c>
    </row>
    <row r="41" spans="2:16" ht="17.25" customHeight="1" x14ac:dyDescent="0.2">
      <c r="B41" s="13" t="s">
        <v>53</v>
      </c>
      <c r="C41" s="11">
        <v>2730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>
        <f t="shared" si="2"/>
        <v>0</v>
      </c>
    </row>
    <row r="42" spans="2:16" ht="18" customHeight="1" x14ac:dyDescent="0.2">
      <c r="B42" s="13" t="s">
        <v>54</v>
      </c>
      <c r="C42" s="11">
        <v>2800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>
        <f t="shared" si="2"/>
        <v>0</v>
      </c>
    </row>
    <row r="43" spans="2:16" ht="21" hidden="1" customHeight="1" x14ac:dyDescent="0.2">
      <c r="B43" s="10" t="s">
        <v>55</v>
      </c>
      <c r="C43" s="11">
        <v>3000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>
        <f t="shared" ref="P43:P71" si="7">D43+E43</f>
        <v>0</v>
      </c>
    </row>
    <row r="44" spans="2:16" ht="21.75" hidden="1" customHeight="1" x14ac:dyDescent="0.2">
      <c r="B44" s="13" t="s">
        <v>56</v>
      </c>
      <c r="C44" s="11">
        <v>3100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>
        <f t="shared" si="7"/>
        <v>0</v>
      </c>
    </row>
    <row r="45" spans="2:16" ht="28.5" hidden="1" customHeight="1" x14ac:dyDescent="0.2">
      <c r="B45" s="13" t="s">
        <v>57</v>
      </c>
      <c r="C45" s="11">
        <v>3110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>
        <f t="shared" si="7"/>
        <v>0</v>
      </c>
    </row>
    <row r="46" spans="2:16" ht="28.5" hidden="1" customHeight="1" x14ac:dyDescent="0.2">
      <c r="B46" s="15" t="s">
        <v>58</v>
      </c>
      <c r="C46" s="11">
        <v>3120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>
        <f t="shared" si="7"/>
        <v>0</v>
      </c>
    </row>
    <row r="47" spans="2:16" ht="21" hidden="1" customHeight="1" x14ac:dyDescent="0.2">
      <c r="B47" s="13" t="s">
        <v>59</v>
      </c>
      <c r="C47" s="11">
        <v>3121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>
        <f t="shared" si="7"/>
        <v>0</v>
      </c>
    </row>
    <row r="48" spans="2:16" ht="28.5" hidden="1" customHeight="1" x14ac:dyDescent="0.2">
      <c r="B48" s="13" t="s">
        <v>60</v>
      </c>
      <c r="C48" s="11">
        <v>3122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>
        <f t="shared" si="7"/>
        <v>0</v>
      </c>
    </row>
    <row r="49" spans="2:16" ht="16.5" hidden="1" customHeight="1" x14ac:dyDescent="0.2">
      <c r="B49" s="13" t="s">
        <v>61</v>
      </c>
      <c r="C49" s="11">
        <v>3130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>
        <f t="shared" si="7"/>
        <v>0</v>
      </c>
    </row>
    <row r="50" spans="2:16" ht="28.5" hidden="1" customHeight="1" x14ac:dyDescent="0.2">
      <c r="B50" s="13" t="s">
        <v>62</v>
      </c>
      <c r="C50" s="11">
        <v>3131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>
        <f t="shared" si="7"/>
        <v>0</v>
      </c>
    </row>
    <row r="51" spans="2:16" ht="15.75" hidden="1" customHeight="1" x14ac:dyDescent="0.2">
      <c r="B51" s="13" t="s">
        <v>63</v>
      </c>
      <c r="C51" s="11">
        <v>3132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>
        <f t="shared" si="7"/>
        <v>0</v>
      </c>
    </row>
    <row r="52" spans="2:16" ht="16.5" hidden="1" customHeight="1" x14ac:dyDescent="0.2">
      <c r="B52" s="13" t="s">
        <v>64</v>
      </c>
      <c r="C52" s="11">
        <v>3140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>
        <f t="shared" si="7"/>
        <v>0</v>
      </c>
    </row>
    <row r="53" spans="2:16" ht="17.25" hidden="1" customHeight="1" x14ac:dyDescent="0.2">
      <c r="B53" s="13" t="s">
        <v>65</v>
      </c>
      <c r="C53" s="11">
        <v>3141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>
        <f t="shared" si="7"/>
        <v>0</v>
      </c>
    </row>
    <row r="54" spans="2:16" ht="18" hidden="1" customHeight="1" x14ac:dyDescent="0.2">
      <c r="B54" s="13" t="s">
        <v>66</v>
      </c>
      <c r="C54" s="11">
        <v>3142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>
        <f t="shared" si="7"/>
        <v>0</v>
      </c>
    </row>
    <row r="55" spans="2:16" ht="28.5" hidden="1" customHeight="1" x14ac:dyDescent="0.2">
      <c r="B55" s="13" t="s">
        <v>67</v>
      </c>
      <c r="C55" s="11">
        <v>3143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>
        <f t="shared" si="7"/>
        <v>0</v>
      </c>
    </row>
    <row r="56" spans="2:16" ht="18.75" hidden="1" customHeight="1" x14ac:dyDescent="0.2">
      <c r="B56" s="13" t="s">
        <v>68</v>
      </c>
      <c r="C56" s="11">
        <v>3150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>
        <f t="shared" si="7"/>
        <v>0</v>
      </c>
    </row>
    <row r="57" spans="2:16" ht="16.5" hidden="1" customHeight="1" x14ac:dyDescent="0.2">
      <c r="B57" s="13" t="s">
        <v>69</v>
      </c>
      <c r="C57" s="11">
        <v>3160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>
        <f t="shared" si="7"/>
        <v>0</v>
      </c>
    </row>
    <row r="58" spans="2:16" ht="18" hidden="1" customHeight="1" x14ac:dyDescent="0.2">
      <c r="B58" s="13" t="s">
        <v>70</v>
      </c>
      <c r="C58" s="11">
        <v>3200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>
        <f t="shared" si="7"/>
        <v>0</v>
      </c>
    </row>
    <row r="59" spans="2:16" ht="28.5" hidden="1" customHeight="1" x14ac:dyDescent="0.2">
      <c r="B59" s="13" t="s">
        <v>71</v>
      </c>
      <c r="C59" s="11">
        <v>3210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>
        <f t="shared" si="7"/>
        <v>0</v>
      </c>
    </row>
    <row r="60" spans="2:16" ht="28.5" hidden="1" customHeight="1" x14ac:dyDescent="0.2">
      <c r="B60" s="13" t="s">
        <v>72</v>
      </c>
      <c r="C60" s="11">
        <v>3220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>
        <f t="shared" si="7"/>
        <v>0</v>
      </c>
    </row>
    <row r="61" spans="2:16" ht="36" hidden="1" customHeight="1" x14ac:dyDescent="0.2">
      <c r="B61" s="13" t="s">
        <v>73</v>
      </c>
      <c r="C61" s="11">
        <v>3230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>
        <f t="shared" si="7"/>
        <v>0</v>
      </c>
    </row>
    <row r="62" spans="2:16" ht="21" hidden="1" customHeight="1" x14ac:dyDescent="0.2">
      <c r="B62" s="13" t="s">
        <v>74</v>
      </c>
      <c r="C62" s="11">
        <v>3240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>
        <f t="shared" si="7"/>
        <v>0</v>
      </c>
    </row>
    <row r="63" spans="2:16" ht="21" hidden="1" customHeight="1" x14ac:dyDescent="0.2">
      <c r="B63" s="19" t="s">
        <v>75</v>
      </c>
      <c r="C63" s="11">
        <v>4100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>
        <f t="shared" si="7"/>
        <v>0</v>
      </c>
    </row>
    <row r="64" spans="2:16" ht="19.5" hidden="1" customHeight="1" x14ac:dyDescent="0.2">
      <c r="B64" s="20" t="s">
        <v>76</v>
      </c>
      <c r="C64" s="11">
        <v>4110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>
        <f t="shared" si="7"/>
        <v>0</v>
      </c>
    </row>
    <row r="65" spans="2:16" ht="28.5" hidden="1" customHeight="1" x14ac:dyDescent="0.2">
      <c r="B65" s="20" t="s">
        <v>77</v>
      </c>
      <c r="C65" s="11">
        <v>4111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>
        <f t="shared" si="7"/>
        <v>0</v>
      </c>
    </row>
    <row r="66" spans="2:16" ht="28.5" hidden="1" customHeight="1" x14ac:dyDescent="0.2">
      <c r="B66" s="20" t="s">
        <v>78</v>
      </c>
      <c r="C66" s="11">
        <v>4112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>
        <f t="shared" si="7"/>
        <v>0</v>
      </c>
    </row>
    <row r="67" spans="2:16" ht="28.5" hidden="1" customHeight="1" x14ac:dyDescent="0.2">
      <c r="B67" s="20" t="s">
        <v>79</v>
      </c>
      <c r="C67" s="11">
        <v>4113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>
        <f t="shared" si="7"/>
        <v>0</v>
      </c>
    </row>
    <row r="68" spans="2:16" ht="24" hidden="1" customHeight="1" x14ac:dyDescent="0.2">
      <c r="B68" s="19" t="s">
        <v>80</v>
      </c>
      <c r="C68" s="11">
        <v>4200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>
        <f t="shared" si="7"/>
        <v>0</v>
      </c>
    </row>
    <row r="69" spans="2:16" ht="17.25" hidden="1" customHeight="1" x14ac:dyDescent="0.2">
      <c r="B69" s="20" t="s">
        <v>81</v>
      </c>
      <c r="C69" s="11">
        <v>4210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>
        <f t="shared" si="7"/>
        <v>0</v>
      </c>
    </row>
    <row r="70" spans="2:16" ht="14.25" hidden="1" customHeight="1" x14ac:dyDescent="0.2">
      <c r="B70" s="13" t="s">
        <v>82</v>
      </c>
      <c r="C70" s="11">
        <v>5000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>
        <f t="shared" si="7"/>
        <v>0</v>
      </c>
    </row>
    <row r="71" spans="2:16" ht="17.25" hidden="1" customHeight="1" thickBot="1" x14ac:dyDescent="0.25">
      <c r="B71" s="21" t="s">
        <v>83</v>
      </c>
      <c r="C71" s="22">
        <v>9000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>
        <f t="shared" si="7"/>
        <v>0</v>
      </c>
    </row>
    <row r="73" spans="2:16" ht="15" x14ac:dyDescent="0.25">
      <c r="B73" s="76" t="s">
        <v>84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</row>
    <row r="74" spans="2:16" ht="15" x14ac:dyDescent="0.25">
      <c r="B74" s="76" t="s">
        <v>85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</row>
    <row r="75" spans="2:16" ht="15.75" thickBot="1" x14ac:dyDescent="0.3">
      <c r="B75" s="76" t="s">
        <v>2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</row>
    <row r="76" spans="2:16" ht="15.75" customHeight="1" thickBot="1" x14ac:dyDescent="0.25">
      <c r="B76" s="3" t="s">
        <v>3</v>
      </c>
      <c r="C76" s="4" t="s">
        <v>4</v>
      </c>
      <c r="D76" s="90" t="s">
        <v>86</v>
      </c>
      <c r="E76" s="85" t="s">
        <v>87</v>
      </c>
      <c r="F76" s="85" t="s">
        <v>88</v>
      </c>
      <c r="G76" s="85" t="s">
        <v>89</v>
      </c>
      <c r="H76" s="85" t="s">
        <v>90</v>
      </c>
      <c r="I76" s="85" t="s">
        <v>91</v>
      </c>
      <c r="J76" s="85" t="s">
        <v>92</v>
      </c>
      <c r="K76" s="85" t="s">
        <v>93</v>
      </c>
      <c r="L76" s="85" t="s">
        <v>94</v>
      </c>
      <c r="M76" s="85" t="s">
        <v>95</v>
      </c>
      <c r="N76" s="85" t="s">
        <v>96</v>
      </c>
      <c r="O76" s="85" t="s">
        <v>97</v>
      </c>
      <c r="P76" s="87" t="s">
        <v>98</v>
      </c>
    </row>
    <row r="77" spans="2:16" ht="24" customHeight="1" thickTop="1" thickBot="1" x14ac:dyDescent="0.25">
      <c r="B77" s="5">
        <v>1</v>
      </c>
      <c r="C77" s="6">
        <v>2</v>
      </c>
      <c r="D77" s="91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8"/>
    </row>
    <row r="78" spans="2:16" ht="15.75" thickTop="1" x14ac:dyDescent="0.2">
      <c r="B78" s="7" t="s">
        <v>18</v>
      </c>
      <c r="C78" s="8" t="s">
        <v>19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</row>
    <row r="79" spans="2:16" ht="30" x14ac:dyDescent="0.2">
      <c r="B79" s="10" t="s">
        <v>20</v>
      </c>
      <c r="C79" s="11">
        <v>2000</v>
      </c>
      <c r="D79" s="12">
        <f>D80+D85+D113</f>
        <v>0</v>
      </c>
      <c r="E79" s="12">
        <f>E80+E85+E113</f>
        <v>17376.97</v>
      </c>
      <c r="F79" s="12">
        <f>F80+F85+F113</f>
        <v>49500.05</v>
      </c>
      <c r="G79" s="12">
        <f>G80+G85+G113</f>
        <v>0</v>
      </c>
      <c r="H79" s="12">
        <f t="shared" ref="H79:O79" si="8">H80+H85+H113</f>
        <v>60223.99</v>
      </c>
      <c r="I79" s="12">
        <f t="shared" si="8"/>
        <v>0</v>
      </c>
      <c r="J79" s="12">
        <f t="shared" si="8"/>
        <v>0</v>
      </c>
      <c r="K79" s="12">
        <f t="shared" si="8"/>
        <v>0</v>
      </c>
      <c r="L79" s="12">
        <f t="shared" si="8"/>
        <v>0</v>
      </c>
      <c r="M79" s="12">
        <f t="shared" si="8"/>
        <v>0</v>
      </c>
      <c r="N79" s="12">
        <f t="shared" si="8"/>
        <v>0</v>
      </c>
      <c r="O79" s="12">
        <f t="shared" si="8"/>
        <v>0</v>
      </c>
      <c r="P79" s="12">
        <f>D79+E79+F79+G79+H7+H79+I79+J79+K79+L79+M79+N79+O79</f>
        <v>127101.01000000001</v>
      </c>
    </row>
    <row r="80" spans="2:16" ht="30" x14ac:dyDescent="0.2">
      <c r="B80" s="13" t="s">
        <v>21</v>
      </c>
      <c r="C80" s="10">
        <v>2100</v>
      </c>
      <c r="D80" s="12">
        <f>D81</f>
        <v>0</v>
      </c>
      <c r="E80" s="12">
        <f>E81</f>
        <v>0</v>
      </c>
      <c r="F80" s="12">
        <f>F81</f>
        <v>0</v>
      </c>
      <c r="G80" s="12">
        <f>G81</f>
        <v>0</v>
      </c>
      <c r="H80" s="12">
        <f t="shared" ref="H80:O80" si="9">H81</f>
        <v>0</v>
      </c>
      <c r="I80" s="12">
        <f t="shared" si="9"/>
        <v>0</v>
      </c>
      <c r="J80" s="12">
        <f t="shared" si="9"/>
        <v>0</v>
      </c>
      <c r="K80" s="12">
        <f t="shared" si="9"/>
        <v>0</v>
      </c>
      <c r="L80" s="12">
        <f t="shared" si="9"/>
        <v>0</v>
      </c>
      <c r="M80" s="12">
        <f t="shared" si="9"/>
        <v>0</v>
      </c>
      <c r="N80" s="12">
        <f t="shared" si="9"/>
        <v>0</v>
      </c>
      <c r="O80" s="12">
        <f t="shared" si="9"/>
        <v>0</v>
      </c>
      <c r="P80" s="12">
        <f t="shared" ref="P80:P116" si="10">D80+E80+F80+G80+H8+H80+I80+J80+K80+L80+M80+N80+O80</f>
        <v>421599.82999999996</v>
      </c>
    </row>
    <row r="81" spans="2:16" ht="15" x14ac:dyDescent="0.2">
      <c r="B81" s="13" t="s">
        <v>22</v>
      </c>
      <c r="C81" s="11">
        <v>2110</v>
      </c>
      <c r="D81" s="12">
        <f>D82+D84</f>
        <v>0</v>
      </c>
      <c r="E81" s="12">
        <f>E82+E84</f>
        <v>0</v>
      </c>
      <c r="F81" s="12">
        <f>F82+F84</f>
        <v>0</v>
      </c>
      <c r="G81" s="12">
        <f>G82+G84</f>
        <v>0</v>
      </c>
      <c r="H81" s="12">
        <f t="shared" ref="H81:O81" si="11">H82+H84</f>
        <v>0</v>
      </c>
      <c r="I81" s="12">
        <f t="shared" si="11"/>
        <v>0</v>
      </c>
      <c r="J81" s="12">
        <f t="shared" si="11"/>
        <v>0</v>
      </c>
      <c r="K81" s="12">
        <f t="shared" si="11"/>
        <v>0</v>
      </c>
      <c r="L81" s="12">
        <f t="shared" si="11"/>
        <v>0</v>
      </c>
      <c r="M81" s="12">
        <f t="shared" si="11"/>
        <v>0</v>
      </c>
      <c r="N81" s="12">
        <f t="shared" si="11"/>
        <v>0</v>
      </c>
      <c r="O81" s="12">
        <f t="shared" si="11"/>
        <v>0</v>
      </c>
      <c r="P81" s="12">
        <f t="shared" si="10"/>
        <v>335736.12</v>
      </c>
    </row>
    <row r="82" spans="2:16" ht="15" x14ac:dyDescent="0.2">
      <c r="B82" s="13" t="s">
        <v>23</v>
      </c>
      <c r="C82" s="11">
        <v>2111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>
        <f t="shared" si="10"/>
        <v>335736.12</v>
      </c>
    </row>
    <row r="83" spans="2:16" ht="30" x14ac:dyDescent="0.2">
      <c r="B83" s="13" t="s">
        <v>24</v>
      </c>
      <c r="C83" s="11">
        <v>2112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>
        <f t="shared" si="10"/>
        <v>276933.71999999997</v>
      </c>
    </row>
    <row r="84" spans="2:16" ht="15" x14ac:dyDescent="0.2">
      <c r="B84" s="13" t="s">
        <v>25</v>
      </c>
      <c r="C84" s="11">
        <v>2120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>
        <f t="shared" si="10"/>
        <v>0</v>
      </c>
    </row>
    <row r="85" spans="2:16" ht="15" x14ac:dyDescent="0.2">
      <c r="B85" s="15" t="s">
        <v>26</v>
      </c>
      <c r="C85" s="11">
        <v>2200</v>
      </c>
      <c r="D85" s="12">
        <f>D86+D87+D88+D89+D90+D91+D92+D99</f>
        <v>0</v>
      </c>
      <c r="E85" s="12">
        <f>E86+E87+E88+E89+E90+E91+E92+E99</f>
        <v>17376.97</v>
      </c>
      <c r="F85" s="12">
        <f>F86+F87+F88+F89+F90+F91+F92+F99</f>
        <v>49500.05</v>
      </c>
      <c r="G85" s="12">
        <f>G86+G87+G88+G89+G90+G91+G92+G99</f>
        <v>0</v>
      </c>
      <c r="H85" s="12">
        <f t="shared" ref="H85:O85" si="12">H86+H87+H88+H89+H90+H91+H92+H99</f>
        <v>60223.99</v>
      </c>
      <c r="I85" s="12">
        <f t="shared" si="12"/>
        <v>0</v>
      </c>
      <c r="J85" s="12">
        <f t="shared" si="12"/>
        <v>0</v>
      </c>
      <c r="K85" s="12">
        <f t="shared" si="12"/>
        <v>0</v>
      </c>
      <c r="L85" s="12">
        <f t="shared" si="12"/>
        <v>0</v>
      </c>
      <c r="M85" s="12">
        <f t="shared" si="12"/>
        <v>0</v>
      </c>
      <c r="N85" s="12">
        <f t="shared" si="12"/>
        <v>0</v>
      </c>
      <c r="O85" s="12">
        <f t="shared" si="12"/>
        <v>0</v>
      </c>
      <c r="P85" s="12">
        <f t="shared" si="10"/>
        <v>185903.41</v>
      </c>
    </row>
    <row r="86" spans="2:16" ht="30" x14ac:dyDescent="0.2">
      <c r="B86" s="16" t="s">
        <v>27</v>
      </c>
      <c r="C86" s="11">
        <v>2210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>
        <f t="shared" si="10"/>
        <v>85863.709999999992</v>
      </c>
    </row>
    <row r="87" spans="2:16" ht="30" x14ac:dyDescent="0.2">
      <c r="B87" s="16" t="s">
        <v>28</v>
      </c>
      <c r="C87" s="11">
        <v>2220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>
        <f t="shared" si="10"/>
        <v>0</v>
      </c>
    </row>
    <row r="88" spans="2:16" ht="15" x14ac:dyDescent="0.2">
      <c r="B88" s="16" t="s">
        <v>29</v>
      </c>
      <c r="C88" s="11">
        <v>2230</v>
      </c>
      <c r="D88" s="12"/>
      <c r="E88" s="12">
        <v>17376.97</v>
      </c>
      <c r="F88" s="12">
        <v>49500.05</v>
      </c>
      <c r="G88" s="12"/>
      <c r="H88" s="12">
        <v>60223.99</v>
      </c>
      <c r="I88" s="12"/>
      <c r="J88" s="12"/>
      <c r="K88" s="12"/>
      <c r="L88" s="12"/>
      <c r="M88" s="12"/>
      <c r="N88" s="12"/>
      <c r="O88" s="12"/>
      <c r="P88" s="12">
        <f t="shared" si="10"/>
        <v>127101.01000000001</v>
      </c>
    </row>
    <row r="89" spans="2:16" ht="15" x14ac:dyDescent="0.2">
      <c r="B89" s="16" t="s">
        <v>30</v>
      </c>
      <c r="C89" s="11">
        <v>2240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>
        <f t="shared" si="10"/>
        <v>59593.35</v>
      </c>
    </row>
    <row r="90" spans="2:16" ht="15" x14ac:dyDescent="0.2">
      <c r="B90" s="16" t="s">
        <v>31</v>
      </c>
      <c r="C90" s="11">
        <v>2250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>
        <f t="shared" si="10"/>
        <v>1407.99</v>
      </c>
    </row>
    <row r="91" spans="2:16" ht="30" x14ac:dyDescent="0.2">
      <c r="B91" s="16" t="s">
        <v>32</v>
      </c>
      <c r="C91" s="11">
        <v>2260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>
        <f t="shared" si="10"/>
        <v>0</v>
      </c>
    </row>
    <row r="92" spans="2:16" ht="30" x14ac:dyDescent="0.2">
      <c r="B92" s="13" t="s">
        <v>33</v>
      </c>
      <c r="C92" s="11">
        <v>2270</v>
      </c>
      <c r="D92" s="12">
        <f>D93+D94+D95+D96+D97+D98</f>
        <v>0</v>
      </c>
      <c r="E92" s="12">
        <f>E93+E94+E95+E96+E97+E98</f>
        <v>0</v>
      </c>
      <c r="F92" s="12">
        <f>F93+F94+F95+F96+F97+F98</f>
        <v>0</v>
      </c>
      <c r="G92" s="12">
        <f>G93+G94+G95+G96+G97+G98</f>
        <v>0</v>
      </c>
      <c r="H92" s="12">
        <f t="shared" ref="H92:O92" si="13">H93+H94+H95+H96+H97+H98</f>
        <v>0</v>
      </c>
      <c r="I92" s="12">
        <f t="shared" si="13"/>
        <v>0</v>
      </c>
      <c r="J92" s="12">
        <f t="shared" si="13"/>
        <v>0</v>
      </c>
      <c r="K92" s="12">
        <f t="shared" si="13"/>
        <v>0</v>
      </c>
      <c r="L92" s="12">
        <f t="shared" si="13"/>
        <v>0</v>
      </c>
      <c r="M92" s="12">
        <f t="shared" si="13"/>
        <v>0</v>
      </c>
      <c r="N92" s="12">
        <f t="shared" si="13"/>
        <v>0</v>
      </c>
      <c r="O92" s="12">
        <f t="shared" si="13"/>
        <v>0</v>
      </c>
      <c r="P92" s="12">
        <f t="shared" si="10"/>
        <v>0</v>
      </c>
    </row>
    <row r="93" spans="2:16" ht="15" x14ac:dyDescent="0.2">
      <c r="B93" s="13" t="s">
        <v>34</v>
      </c>
      <c r="C93" s="11">
        <v>2271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>
        <f t="shared" si="10"/>
        <v>24862.37</v>
      </c>
    </row>
    <row r="94" spans="2:16" ht="30" x14ac:dyDescent="0.2">
      <c r="B94" s="13" t="s">
        <v>35</v>
      </c>
      <c r="C94" s="11">
        <v>2272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>
        <f t="shared" si="10"/>
        <v>17677.189999999999</v>
      </c>
    </row>
    <row r="95" spans="2:16" ht="15" x14ac:dyDescent="0.2">
      <c r="B95" s="13" t="s">
        <v>36</v>
      </c>
      <c r="C95" s="11">
        <v>2273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>
        <f t="shared" si="10"/>
        <v>0</v>
      </c>
    </row>
    <row r="96" spans="2:16" ht="15" x14ac:dyDescent="0.2">
      <c r="B96" s="13" t="s">
        <v>37</v>
      </c>
      <c r="C96" s="11">
        <v>2274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>
        <f t="shared" si="10"/>
        <v>7185.18</v>
      </c>
    </row>
    <row r="97" spans="2:16" ht="15" x14ac:dyDescent="0.2">
      <c r="B97" s="13" t="s">
        <v>38</v>
      </c>
      <c r="C97" s="11">
        <v>2275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>
        <f t="shared" si="10"/>
        <v>0</v>
      </c>
    </row>
    <row r="98" spans="2:16" ht="15" x14ac:dyDescent="0.2">
      <c r="B98" s="15" t="s">
        <v>39</v>
      </c>
      <c r="C98" s="11">
        <v>2276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>
        <f t="shared" si="10"/>
        <v>0</v>
      </c>
    </row>
    <row r="99" spans="2:16" ht="30" x14ac:dyDescent="0.2">
      <c r="B99" s="13" t="s">
        <v>40</v>
      </c>
      <c r="C99" s="11">
        <v>2280</v>
      </c>
      <c r="D99" s="12">
        <f>D100+D101</f>
        <v>0</v>
      </c>
      <c r="E99" s="12">
        <f t="shared" ref="E99:O99" si="14">E100+E101</f>
        <v>0</v>
      </c>
      <c r="F99" s="12">
        <f t="shared" si="14"/>
        <v>0</v>
      </c>
      <c r="G99" s="12">
        <f t="shared" si="14"/>
        <v>0</v>
      </c>
      <c r="H99" s="12">
        <f t="shared" si="14"/>
        <v>0</v>
      </c>
      <c r="I99" s="12">
        <f t="shared" si="14"/>
        <v>0</v>
      </c>
      <c r="J99" s="12">
        <f t="shared" si="14"/>
        <v>0</v>
      </c>
      <c r="K99" s="12">
        <f t="shared" si="14"/>
        <v>0</v>
      </c>
      <c r="L99" s="12">
        <f t="shared" si="14"/>
        <v>0</v>
      </c>
      <c r="M99" s="12">
        <f t="shared" si="14"/>
        <v>0</v>
      </c>
      <c r="N99" s="12">
        <f t="shared" si="14"/>
        <v>0</v>
      </c>
      <c r="O99" s="12">
        <f t="shared" si="14"/>
        <v>0</v>
      </c>
      <c r="P99" s="12">
        <f t="shared" si="10"/>
        <v>0</v>
      </c>
    </row>
    <row r="100" spans="2:16" ht="45" x14ac:dyDescent="0.2">
      <c r="B100" s="17" t="s">
        <v>41</v>
      </c>
      <c r="C100" s="18">
        <v>2281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>
        <f t="shared" si="10"/>
        <v>0</v>
      </c>
    </row>
    <row r="101" spans="2:16" ht="45" x14ac:dyDescent="0.2">
      <c r="B101" s="17" t="s">
        <v>42</v>
      </c>
      <c r="C101" s="18">
        <v>2282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>
        <f t="shared" si="10"/>
        <v>0</v>
      </c>
    </row>
    <row r="102" spans="2:16" ht="15" x14ac:dyDescent="0.2">
      <c r="B102" s="13" t="s">
        <v>43</v>
      </c>
      <c r="C102" s="11">
        <v>2400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>
        <f t="shared" si="10"/>
        <v>0</v>
      </c>
    </row>
    <row r="103" spans="2:16" ht="30" x14ac:dyDescent="0.2">
      <c r="B103" s="13" t="s">
        <v>44</v>
      </c>
      <c r="C103" s="11">
        <v>2410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>
        <f t="shared" si="10"/>
        <v>0</v>
      </c>
    </row>
    <row r="104" spans="2:16" ht="30" x14ac:dyDescent="0.2">
      <c r="B104" s="13" t="s">
        <v>45</v>
      </c>
      <c r="C104" s="11">
        <v>2420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>
        <f t="shared" si="10"/>
        <v>0</v>
      </c>
    </row>
    <row r="105" spans="2:16" ht="15" x14ac:dyDescent="0.2">
      <c r="B105" s="13" t="s">
        <v>46</v>
      </c>
      <c r="C105" s="11">
        <v>2600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>
        <f t="shared" si="10"/>
        <v>0</v>
      </c>
    </row>
    <row r="106" spans="2:16" ht="30" x14ac:dyDescent="0.2">
      <c r="B106" s="13" t="s">
        <v>47</v>
      </c>
      <c r="C106" s="11">
        <v>2610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>
        <f t="shared" si="10"/>
        <v>0</v>
      </c>
    </row>
    <row r="107" spans="2:16" ht="30" x14ac:dyDescent="0.2">
      <c r="B107" s="13" t="s">
        <v>48</v>
      </c>
      <c r="C107" s="11">
        <v>2620</v>
      </c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>
        <f t="shared" si="10"/>
        <v>0</v>
      </c>
    </row>
    <row r="108" spans="2:16" ht="30" x14ac:dyDescent="0.2">
      <c r="B108" s="13" t="s">
        <v>49</v>
      </c>
      <c r="C108" s="11">
        <v>2630</v>
      </c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>
        <f t="shared" si="10"/>
        <v>0</v>
      </c>
    </row>
    <row r="109" spans="2:16" ht="15" x14ac:dyDescent="0.2">
      <c r="B109" s="13" t="s">
        <v>50</v>
      </c>
      <c r="C109" s="11">
        <v>2700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>
        <f t="shared" si="10"/>
        <v>0</v>
      </c>
    </row>
    <row r="110" spans="2:16" ht="15" x14ac:dyDescent="0.2">
      <c r="B110" s="13" t="s">
        <v>51</v>
      </c>
      <c r="C110" s="11">
        <v>2710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f t="shared" si="10"/>
        <v>0</v>
      </c>
    </row>
    <row r="111" spans="2:16" ht="15" x14ac:dyDescent="0.2">
      <c r="B111" s="13" t="s">
        <v>52</v>
      </c>
      <c r="C111" s="11">
        <v>2720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>
        <f t="shared" si="10"/>
        <v>0</v>
      </c>
    </row>
    <row r="112" spans="2:16" ht="15" x14ac:dyDescent="0.2">
      <c r="B112" s="13" t="s">
        <v>53</v>
      </c>
      <c r="C112" s="11">
        <v>2730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>
        <f t="shared" si="10"/>
        <v>0</v>
      </c>
    </row>
    <row r="113" spans="2:16" ht="15" x14ac:dyDescent="0.2">
      <c r="B113" s="13" t="s">
        <v>54</v>
      </c>
      <c r="C113" s="11">
        <v>2800</v>
      </c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>
        <f t="shared" si="10"/>
        <v>0</v>
      </c>
    </row>
    <row r="114" spans="2:16" ht="15" x14ac:dyDescent="0.2">
      <c r="B114" s="10" t="s">
        <v>55</v>
      </c>
      <c r="C114" s="11">
        <v>3000</v>
      </c>
      <c r="D114" s="12">
        <f t="shared" ref="D114:O115" si="15">D115</f>
        <v>0</v>
      </c>
      <c r="E114" s="12">
        <f t="shared" si="15"/>
        <v>0</v>
      </c>
      <c r="F114" s="12">
        <f t="shared" si="15"/>
        <v>0</v>
      </c>
      <c r="G114" s="12">
        <f t="shared" si="15"/>
        <v>0</v>
      </c>
      <c r="H114" s="12">
        <f t="shared" si="15"/>
        <v>0</v>
      </c>
      <c r="I114" s="12">
        <f t="shared" si="15"/>
        <v>0</v>
      </c>
      <c r="J114" s="12">
        <f t="shared" si="15"/>
        <v>0</v>
      </c>
      <c r="K114" s="12">
        <f t="shared" si="15"/>
        <v>0</v>
      </c>
      <c r="L114" s="12">
        <f t="shared" si="15"/>
        <v>0</v>
      </c>
      <c r="M114" s="12">
        <f t="shared" si="15"/>
        <v>0</v>
      </c>
      <c r="N114" s="12">
        <f t="shared" si="15"/>
        <v>0</v>
      </c>
      <c r="O114" s="12">
        <f t="shared" si="15"/>
        <v>0</v>
      </c>
      <c r="P114" s="12">
        <f t="shared" si="10"/>
        <v>0</v>
      </c>
    </row>
    <row r="115" spans="2:16" ht="15" x14ac:dyDescent="0.2">
      <c r="B115" s="13" t="s">
        <v>56</v>
      </c>
      <c r="C115" s="11">
        <v>3100</v>
      </c>
      <c r="D115" s="12">
        <f t="shared" si="15"/>
        <v>0</v>
      </c>
      <c r="E115" s="12">
        <f t="shared" si="15"/>
        <v>0</v>
      </c>
      <c r="F115" s="12">
        <f t="shared" si="15"/>
        <v>0</v>
      </c>
      <c r="G115" s="12">
        <f t="shared" si="15"/>
        <v>0</v>
      </c>
      <c r="H115" s="12">
        <f t="shared" si="15"/>
        <v>0</v>
      </c>
      <c r="I115" s="12">
        <f t="shared" si="15"/>
        <v>0</v>
      </c>
      <c r="J115" s="12">
        <f t="shared" si="15"/>
        <v>0</v>
      </c>
      <c r="K115" s="12">
        <f t="shared" si="15"/>
        <v>0</v>
      </c>
      <c r="L115" s="12">
        <f t="shared" si="15"/>
        <v>0</v>
      </c>
      <c r="M115" s="12">
        <f t="shared" si="15"/>
        <v>0</v>
      </c>
      <c r="N115" s="12">
        <f t="shared" si="15"/>
        <v>0</v>
      </c>
      <c r="O115" s="12">
        <f t="shared" si="15"/>
        <v>0</v>
      </c>
      <c r="P115" s="12">
        <f t="shared" si="10"/>
        <v>0</v>
      </c>
    </row>
    <row r="116" spans="2:16" ht="30" x14ac:dyDescent="0.2">
      <c r="B116" s="13" t="s">
        <v>57</v>
      </c>
      <c r="C116" s="11">
        <v>3110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>
        <f t="shared" si="10"/>
        <v>0</v>
      </c>
    </row>
    <row r="117" spans="2:16" ht="15" hidden="1" x14ac:dyDescent="0.2">
      <c r="B117" s="15" t="s">
        <v>58</v>
      </c>
      <c r="C117" s="11">
        <v>3120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>
        <f t="shared" ref="P117:P142" si="16">D117+E117</f>
        <v>0</v>
      </c>
    </row>
    <row r="118" spans="2:16" ht="30" hidden="1" x14ac:dyDescent="0.2">
      <c r="B118" s="13" t="s">
        <v>59</v>
      </c>
      <c r="C118" s="11">
        <v>3121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>
        <f t="shared" si="16"/>
        <v>0</v>
      </c>
    </row>
    <row r="119" spans="2:16" ht="30" hidden="1" x14ac:dyDescent="0.2">
      <c r="B119" s="13" t="s">
        <v>60</v>
      </c>
      <c r="C119" s="11">
        <v>3122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>
        <f t="shared" si="16"/>
        <v>0</v>
      </c>
    </row>
    <row r="120" spans="2:16" ht="15" hidden="1" x14ac:dyDescent="0.2">
      <c r="B120" s="13" t="s">
        <v>61</v>
      </c>
      <c r="C120" s="11">
        <v>3130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>
        <f t="shared" si="16"/>
        <v>0</v>
      </c>
    </row>
    <row r="121" spans="2:16" ht="30" hidden="1" x14ac:dyDescent="0.2">
      <c r="B121" s="13" t="s">
        <v>62</v>
      </c>
      <c r="C121" s="11">
        <v>3131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>
        <f t="shared" si="16"/>
        <v>0</v>
      </c>
    </row>
    <row r="122" spans="2:16" ht="15" hidden="1" x14ac:dyDescent="0.2">
      <c r="B122" s="13" t="s">
        <v>63</v>
      </c>
      <c r="C122" s="11">
        <v>3132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>
        <f t="shared" si="16"/>
        <v>0</v>
      </c>
    </row>
    <row r="123" spans="2:16" ht="15" hidden="1" x14ac:dyDescent="0.2">
      <c r="B123" s="13" t="s">
        <v>64</v>
      </c>
      <c r="C123" s="11">
        <v>3140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>
        <f t="shared" si="16"/>
        <v>0</v>
      </c>
    </row>
    <row r="124" spans="2:16" ht="30" hidden="1" x14ac:dyDescent="0.2">
      <c r="B124" s="13" t="s">
        <v>65</v>
      </c>
      <c r="C124" s="11">
        <v>3141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>
        <f t="shared" si="16"/>
        <v>0</v>
      </c>
    </row>
    <row r="125" spans="2:16" ht="30" hidden="1" x14ac:dyDescent="0.2">
      <c r="B125" s="13" t="s">
        <v>66</v>
      </c>
      <c r="C125" s="11">
        <v>3142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>
        <f t="shared" si="16"/>
        <v>0</v>
      </c>
    </row>
    <row r="126" spans="2:16" ht="30" hidden="1" x14ac:dyDescent="0.2">
      <c r="B126" s="13" t="s">
        <v>67</v>
      </c>
      <c r="C126" s="11">
        <v>3143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>
        <f t="shared" si="16"/>
        <v>0</v>
      </c>
    </row>
    <row r="127" spans="2:16" ht="15" hidden="1" x14ac:dyDescent="0.2">
      <c r="B127" s="13" t="s">
        <v>68</v>
      </c>
      <c r="C127" s="11">
        <v>3150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f t="shared" si="16"/>
        <v>0</v>
      </c>
    </row>
    <row r="128" spans="2:16" ht="15" hidden="1" x14ac:dyDescent="0.2">
      <c r="B128" s="13" t="s">
        <v>69</v>
      </c>
      <c r="C128" s="11">
        <v>3160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>
        <f t="shared" si="16"/>
        <v>0</v>
      </c>
    </row>
    <row r="129" spans="2:16" ht="15" hidden="1" x14ac:dyDescent="0.2">
      <c r="B129" s="13" t="s">
        <v>70</v>
      </c>
      <c r="C129" s="11">
        <v>3200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>
        <f t="shared" si="16"/>
        <v>0</v>
      </c>
    </row>
    <row r="130" spans="2:16" ht="30" hidden="1" x14ac:dyDescent="0.2">
      <c r="B130" s="13" t="s">
        <v>71</v>
      </c>
      <c r="C130" s="11">
        <v>3210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>
        <f t="shared" si="16"/>
        <v>0</v>
      </c>
    </row>
    <row r="131" spans="2:16" ht="30" hidden="1" x14ac:dyDescent="0.2">
      <c r="B131" s="13" t="s">
        <v>72</v>
      </c>
      <c r="C131" s="11">
        <v>3220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>
        <f t="shared" si="16"/>
        <v>0</v>
      </c>
    </row>
    <row r="132" spans="2:16" ht="30" hidden="1" x14ac:dyDescent="0.2">
      <c r="B132" s="13" t="s">
        <v>73</v>
      </c>
      <c r="C132" s="11">
        <v>3230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>
        <f t="shared" si="16"/>
        <v>0</v>
      </c>
    </row>
    <row r="133" spans="2:16" ht="15" hidden="1" x14ac:dyDescent="0.2">
      <c r="B133" s="13" t="s">
        <v>74</v>
      </c>
      <c r="C133" s="11">
        <v>3240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>
        <f t="shared" si="16"/>
        <v>0</v>
      </c>
    </row>
    <row r="134" spans="2:16" ht="15" hidden="1" x14ac:dyDescent="0.2">
      <c r="B134" s="19" t="s">
        <v>75</v>
      </c>
      <c r="C134" s="11">
        <v>4100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>
        <f t="shared" si="16"/>
        <v>0</v>
      </c>
    </row>
    <row r="135" spans="2:16" ht="15" hidden="1" x14ac:dyDescent="0.2">
      <c r="B135" s="20" t="s">
        <v>76</v>
      </c>
      <c r="C135" s="11">
        <v>4110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>
        <f t="shared" si="16"/>
        <v>0</v>
      </c>
    </row>
    <row r="136" spans="2:16" ht="30" hidden="1" x14ac:dyDescent="0.2">
      <c r="B136" s="20" t="s">
        <v>77</v>
      </c>
      <c r="C136" s="11">
        <v>4111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>
        <f t="shared" si="16"/>
        <v>0</v>
      </c>
    </row>
    <row r="137" spans="2:16" ht="30" hidden="1" x14ac:dyDescent="0.2">
      <c r="B137" s="20" t="s">
        <v>78</v>
      </c>
      <c r="C137" s="11">
        <v>4112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>
        <f t="shared" si="16"/>
        <v>0</v>
      </c>
    </row>
    <row r="138" spans="2:16" ht="45" hidden="1" x14ac:dyDescent="0.2">
      <c r="B138" s="20" t="s">
        <v>79</v>
      </c>
      <c r="C138" s="11">
        <v>4113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>
        <f t="shared" si="16"/>
        <v>0</v>
      </c>
    </row>
    <row r="139" spans="2:16" ht="15" hidden="1" x14ac:dyDescent="0.2">
      <c r="B139" s="19" t="s">
        <v>80</v>
      </c>
      <c r="C139" s="11">
        <v>4200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>
        <f t="shared" si="16"/>
        <v>0</v>
      </c>
    </row>
    <row r="140" spans="2:16" ht="15" hidden="1" x14ac:dyDescent="0.2">
      <c r="B140" s="20" t="s">
        <v>81</v>
      </c>
      <c r="C140" s="11">
        <v>4210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>
        <f t="shared" si="16"/>
        <v>0</v>
      </c>
    </row>
    <row r="141" spans="2:16" ht="15" hidden="1" x14ac:dyDescent="0.2">
      <c r="B141" s="13" t="s">
        <v>82</v>
      </c>
      <c r="C141" s="11">
        <v>5000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>
        <f t="shared" si="16"/>
        <v>0</v>
      </c>
    </row>
    <row r="142" spans="2:16" ht="15.75" hidden="1" thickBot="1" x14ac:dyDescent="0.25">
      <c r="B142" s="21" t="s">
        <v>83</v>
      </c>
      <c r="C142" s="22">
        <v>9000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>
        <f t="shared" si="16"/>
        <v>0</v>
      </c>
    </row>
    <row r="143" spans="2:16" ht="15" x14ac:dyDescent="0.2">
      <c r="B143" s="24"/>
      <c r="C143" s="25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</row>
    <row r="144" spans="2:16" ht="15" x14ac:dyDescent="0.25">
      <c r="B144" s="89" t="s">
        <v>99</v>
      </c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</row>
    <row r="145" spans="2:16" ht="15" x14ac:dyDescent="0.25">
      <c r="B145" s="76" t="s">
        <v>2</v>
      </c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</row>
    <row r="146" spans="2:16" ht="15.75" thickBot="1" x14ac:dyDescent="0.3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</row>
    <row r="147" spans="2:16" ht="15.75" thickBot="1" x14ac:dyDescent="0.25">
      <c r="B147" s="3" t="s">
        <v>3</v>
      </c>
      <c r="C147" s="4" t="s">
        <v>4</v>
      </c>
      <c r="D147" s="90" t="s">
        <v>5</v>
      </c>
      <c r="E147" s="85" t="s">
        <v>6</v>
      </c>
      <c r="F147" s="85" t="s">
        <v>7</v>
      </c>
      <c r="G147" s="85" t="s">
        <v>8</v>
      </c>
      <c r="H147" s="85" t="s">
        <v>9</v>
      </c>
      <c r="I147" s="85" t="s">
        <v>10</v>
      </c>
      <c r="J147" s="85" t="s">
        <v>11</v>
      </c>
      <c r="K147" s="85" t="s">
        <v>12</v>
      </c>
      <c r="L147" s="85" t="s">
        <v>13</v>
      </c>
      <c r="M147" s="85" t="s">
        <v>14</v>
      </c>
      <c r="N147" s="85" t="s">
        <v>15</v>
      </c>
      <c r="O147" s="85" t="s">
        <v>16</v>
      </c>
      <c r="P147" s="87" t="s">
        <v>100</v>
      </c>
    </row>
    <row r="148" spans="2:16" ht="26.25" customHeight="1" thickTop="1" thickBot="1" x14ac:dyDescent="0.25">
      <c r="B148" s="5">
        <v>1</v>
      </c>
      <c r="C148" s="6">
        <v>2</v>
      </c>
      <c r="D148" s="91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8"/>
    </row>
    <row r="149" spans="2:16" ht="15.75" thickTop="1" x14ac:dyDescent="0.2">
      <c r="B149" s="10" t="s">
        <v>55</v>
      </c>
      <c r="C149" s="11">
        <v>3000</v>
      </c>
      <c r="D149" s="12">
        <f t="shared" ref="D149:O149" si="17">D150</f>
        <v>0</v>
      </c>
      <c r="E149" s="12">
        <f t="shared" si="17"/>
        <v>0</v>
      </c>
      <c r="F149" s="12">
        <f t="shared" si="17"/>
        <v>0</v>
      </c>
      <c r="G149" s="12">
        <f t="shared" si="17"/>
        <v>0</v>
      </c>
      <c r="H149" s="12">
        <f t="shared" si="17"/>
        <v>0</v>
      </c>
      <c r="I149" s="12">
        <f t="shared" si="17"/>
        <v>0</v>
      </c>
      <c r="J149" s="12">
        <f t="shared" si="17"/>
        <v>0</v>
      </c>
      <c r="K149" s="12">
        <f t="shared" si="17"/>
        <v>0</v>
      </c>
      <c r="L149" s="12">
        <f t="shared" si="17"/>
        <v>0</v>
      </c>
      <c r="M149" s="12">
        <f t="shared" si="17"/>
        <v>0</v>
      </c>
      <c r="N149" s="12">
        <f t="shared" si="17"/>
        <v>0</v>
      </c>
      <c r="O149" s="12">
        <f t="shared" si="17"/>
        <v>0</v>
      </c>
      <c r="P149" s="12">
        <f>D149+E149+F149+G149+H149+I149+J149+K149+L149+M149+N149+O149</f>
        <v>0</v>
      </c>
    </row>
    <row r="150" spans="2:16" ht="15" x14ac:dyDescent="0.2">
      <c r="B150" s="13" t="s">
        <v>56</v>
      </c>
      <c r="C150" s="11">
        <v>3100</v>
      </c>
      <c r="D150" s="12">
        <f t="shared" ref="D150:O150" si="18">D151+D152+D155+D158</f>
        <v>0</v>
      </c>
      <c r="E150" s="12">
        <f t="shared" si="18"/>
        <v>0</v>
      </c>
      <c r="F150" s="12">
        <f t="shared" si="18"/>
        <v>0</v>
      </c>
      <c r="G150" s="12">
        <f t="shared" si="18"/>
        <v>0</v>
      </c>
      <c r="H150" s="12">
        <f t="shared" si="18"/>
        <v>0</v>
      </c>
      <c r="I150" s="12">
        <f t="shared" si="18"/>
        <v>0</v>
      </c>
      <c r="J150" s="12">
        <f t="shared" si="18"/>
        <v>0</v>
      </c>
      <c r="K150" s="12">
        <f t="shared" si="18"/>
        <v>0</v>
      </c>
      <c r="L150" s="12">
        <f t="shared" si="18"/>
        <v>0</v>
      </c>
      <c r="M150" s="12">
        <f t="shared" si="18"/>
        <v>0</v>
      </c>
      <c r="N150" s="12">
        <f t="shared" si="18"/>
        <v>0</v>
      </c>
      <c r="O150" s="12">
        <f t="shared" si="18"/>
        <v>0</v>
      </c>
      <c r="P150" s="12">
        <f t="shared" ref="P150:P161" si="19">D150+E150+F150+G150+H150+I150+J150+K150+L150+M150+N150+O150</f>
        <v>0</v>
      </c>
    </row>
    <row r="151" spans="2:16" ht="30" x14ac:dyDescent="0.2">
      <c r="B151" s="13" t="s">
        <v>57</v>
      </c>
      <c r="C151" s="11">
        <v>3110</v>
      </c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>
        <f t="shared" si="19"/>
        <v>0</v>
      </c>
    </row>
    <row r="152" spans="2:16" ht="15" x14ac:dyDescent="0.2">
      <c r="B152" s="15" t="s">
        <v>58</v>
      </c>
      <c r="C152" s="11">
        <v>3120</v>
      </c>
      <c r="D152" s="12">
        <f t="shared" ref="D152:O152" si="20">D153+D154</f>
        <v>0</v>
      </c>
      <c r="E152" s="12">
        <f t="shared" si="20"/>
        <v>0</v>
      </c>
      <c r="F152" s="12">
        <f t="shared" si="20"/>
        <v>0</v>
      </c>
      <c r="G152" s="12">
        <f t="shared" si="20"/>
        <v>0</v>
      </c>
      <c r="H152" s="12">
        <f t="shared" si="20"/>
        <v>0</v>
      </c>
      <c r="I152" s="12">
        <f t="shared" si="20"/>
        <v>0</v>
      </c>
      <c r="J152" s="12">
        <f t="shared" si="20"/>
        <v>0</v>
      </c>
      <c r="K152" s="12">
        <f t="shared" si="20"/>
        <v>0</v>
      </c>
      <c r="L152" s="12">
        <f t="shared" si="20"/>
        <v>0</v>
      </c>
      <c r="M152" s="12">
        <f t="shared" si="20"/>
        <v>0</v>
      </c>
      <c r="N152" s="12">
        <f t="shared" si="20"/>
        <v>0</v>
      </c>
      <c r="O152" s="12">
        <f t="shared" si="20"/>
        <v>0</v>
      </c>
      <c r="P152" s="12">
        <f t="shared" si="19"/>
        <v>0</v>
      </c>
    </row>
    <row r="153" spans="2:16" ht="30" x14ac:dyDescent="0.2">
      <c r="B153" s="13" t="s">
        <v>59</v>
      </c>
      <c r="C153" s="11">
        <v>3121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>
        <f t="shared" si="19"/>
        <v>0</v>
      </c>
    </row>
    <row r="154" spans="2:16" ht="30" x14ac:dyDescent="0.2">
      <c r="B154" s="13" t="s">
        <v>60</v>
      </c>
      <c r="C154" s="11">
        <v>3122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>
        <f t="shared" si="19"/>
        <v>0</v>
      </c>
    </row>
    <row r="155" spans="2:16" ht="15" x14ac:dyDescent="0.2">
      <c r="B155" s="13" t="s">
        <v>61</v>
      </c>
      <c r="C155" s="11">
        <v>3130</v>
      </c>
      <c r="D155" s="12">
        <f t="shared" ref="D155:O155" si="21">D156+D157</f>
        <v>0</v>
      </c>
      <c r="E155" s="12">
        <f t="shared" si="21"/>
        <v>0</v>
      </c>
      <c r="F155" s="12">
        <f t="shared" si="21"/>
        <v>0</v>
      </c>
      <c r="G155" s="12">
        <f t="shared" si="21"/>
        <v>0</v>
      </c>
      <c r="H155" s="12">
        <f t="shared" si="21"/>
        <v>0</v>
      </c>
      <c r="I155" s="12">
        <f t="shared" si="21"/>
        <v>0</v>
      </c>
      <c r="J155" s="12">
        <f t="shared" si="21"/>
        <v>0</v>
      </c>
      <c r="K155" s="12">
        <f t="shared" si="21"/>
        <v>0</v>
      </c>
      <c r="L155" s="12">
        <f t="shared" si="21"/>
        <v>0</v>
      </c>
      <c r="M155" s="12">
        <f t="shared" si="21"/>
        <v>0</v>
      </c>
      <c r="N155" s="12">
        <f t="shared" si="21"/>
        <v>0</v>
      </c>
      <c r="O155" s="12">
        <f t="shared" si="21"/>
        <v>0</v>
      </c>
      <c r="P155" s="12">
        <f t="shared" si="19"/>
        <v>0</v>
      </c>
    </row>
    <row r="156" spans="2:16" ht="30" x14ac:dyDescent="0.2">
      <c r="B156" s="13" t="s">
        <v>62</v>
      </c>
      <c r="C156" s="11">
        <v>3131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>
        <f t="shared" si="19"/>
        <v>0</v>
      </c>
    </row>
    <row r="157" spans="2:16" ht="15" x14ac:dyDescent="0.2">
      <c r="B157" s="13" t="s">
        <v>63</v>
      </c>
      <c r="C157" s="11">
        <v>3132</v>
      </c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>
        <f t="shared" si="19"/>
        <v>0</v>
      </c>
    </row>
    <row r="158" spans="2:16" ht="15" x14ac:dyDescent="0.2">
      <c r="B158" s="13" t="s">
        <v>64</v>
      </c>
      <c r="C158" s="11">
        <v>3140</v>
      </c>
      <c r="D158" s="12">
        <f t="shared" ref="D158:O158" si="22">D159+D160+D161</f>
        <v>0</v>
      </c>
      <c r="E158" s="12">
        <f t="shared" si="22"/>
        <v>0</v>
      </c>
      <c r="F158" s="12">
        <f t="shared" si="22"/>
        <v>0</v>
      </c>
      <c r="G158" s="12">
        <f t="shared" si="22"/>
        <v>0</v>
      </c>
      <c r="H158" s="12">
        <f t="shared" si="22"/>
        <v>0</v>
      </c>
      <c r="I158" s="12">
        <f t="shared" si="22"/>
        <v>0</v>
      </c>
      <c r="J158" s="12">
        <f t="shared" si="22"/>
        <v>0</v>
      </c>
      <c r="K158" s="12">
        <f t="shared" si="22"/>
        <v>0</v>
      </c>
      <c r="L158" s="12">
        <f t="shared" si="22"/>
        <v>0</v>
      </c>
      <c r="M158" s="12">
        <f t="shared" si="22"/>
        <v>0</v>
      </c>
      <c r="N158" s="12">
        <f t="shared" si="22"/>
        <v>0</v>
      </c>
      <c r="O158" s="12">
        <f t="shared" si="22"/>
        <v>0</v>
      </c>
      <c r="P158" s="12">
        <f t="shared" si="19"/>
        <v>0</v>
      </c>
    </row>
    <row r="159" spans="2:16" ht="30" x14ac:dyDescent="0.2">
      <c r="B159" s="13" t="s">
        <v>65</v>
      </c>
      <c r="C159" s="11">
        <v>3141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>
        <f t="shared" si="19"/>
        <v>0</v>
      </c>
    </row>
    <row r="160" spans="2:16" ht="30" x14ac:dyDescent="0.2">
      <c r="B160" s="13" t="s">
        <v>66</v>
      </c>
      <c r="C160" s="11">
        <v>3142</v>
      </c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>
        <f t="shared" si="19"/>
        <v>0</v>
      </c>
    </row>
    <row r="161" spans="2:16" ht="30" x14ac:dyDescent="0.2">
      <c r="B161" s="13" t="s">
        <v>67</v>
      </c>
      <c r="C161" s="11">
        <v>3143</v>
      </c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>
        <f t="shared" si="19"/>
        <v>0</v>
      </c>
    </row>
    <row r="163" spans="2:16" ht="15" x14ac:dyDescent="0.25">
      <c r="B163" s="74" t="s">
        <v>101</v>
      </c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</row>
    <row r="164" spans="2:16" ht="15" x14ac:dyDescent="0.25">
      <c r="B164" s="76" t="s">
        <v>2</v>
      </c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</row>
    <row r="165" spans="2:16" ht="15" x14ac:dyDescent="0.25"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</row>
    <row r="166" spans="2:16" ht="24" customHeight="1" x14ac:dyDescent="0.2">
      <c r="B166" s="77"/>
      <c r="C166" s="78"/>
      <c r="D166" s="73" t="s">
        <v>102</v>
      </c>
      <c r="E166" s="73" t="s">
        <v>103</v>
      </c>
      <c r="F166" s="73" t="s">
        <v>104</v>
      </c>
      <c r="G166" s="73" t="s">
        <v>105</v>
      </c>
      <c r="H166" s="73" t="s">
        <v>106</v>
      </c>
      <c r="I166" s="73" t="s">
        <v>104</v>
      </c>
      <c r="J166" s="72" t="s">
        <v>107</v>
      </c>
      <c r="K166" s="72" t="s">
        <v>108</v>
      </c>
      <c r="L166" s="73" t="s">
        <v>104</v>
      </c>
      <c r="M166" s="72" t="s">
        <v>109</v>
      </c>
      <c r="N166" s="72" t="s">
        <v>110</v>
      </c>
      <c r="O166" s="73" t="s">
        <v>104</v>
      </c>
      <c r="P166" s="83"/>
    </row>
    <row r="167" spans="2:16" ht="20.25" customHeight="1" x14ac:dyDescent="0.2">
      <c r="B167" s="79"/>
      <c r="C167" s="80"/>
      <c r="D167" s="81"/>
      <c r="E167" s="72"/>
      <c r="F167" s="73"/>
      <c r="G167" s="81"/>
      <c r="H167" s="72"/>
      <c r="I167" s="73"/>
      <c r="J167" s="81"/>
      <c r="K167" s="72"/>
      <c r="L167" s="73"/>
      <c r="M167" s="81"/>
      <c r="N167" s="72"/>
      <c r="O167" s="73"/>
      <c r="P167" s="84"/>
    </row>
    <row r="168" spans="2:16" ht="15" x14ac:dyDescent="0.25">
      <c r="B168" s="29" t="s">
        <v>111</v>
      </c>
      <c r="C168" s="30">
        <v>0.87</v>
      </c>
      <c r="D168" s="31"/>
      <c r="E168" s="32"/>
      <c r="F168" s="33"/>
      <c r="G168" s="34"/>
      <c r="H168" s="32"/>
      <c r="I168" s="33"/>
      <c r="J168" s="34"/>
      <c r="K168" s="32"/>
      <c r="L168" s="33"/>
      <c r="M168" s="34"/>
      <c r="N168" s="32"/>
      <c r="O168" s="35"/>
      <c r="P168" s="36"/>
    </row>
    <row r="169" spans="2:16" ht="15" x14ac:dyDescent="0.25">
      <c r="B169" s="37"/>
      <c r="C169" s="38"/>
      <c r="D169" s="39"/>
      <c r="E169" s="32"/>
      <c r="F169" s="33"/>
      <c r="G169" s="40"/>
      <c r="H169" s="32"/>
      <c r="I169" s="33"/>
      <c r="J169" s="41">
        <v>1500</v>
      </c>
      <c r="K169" s="32"/>
      <c r="L169" s="33"/>
      <c r="M169" s="41">
        <v>500</v>
      </c>
      <c r="N169" s="32"/>
      <c r="O169" s="35"/>
      <c r="P169" s="36"/>
    </row>
    <row r="170" spans="2:16" ht="15" x14ac:dyDescent="0.25">
      <c r="B170" s="37"/>
      <c r="C170" s="38"/>
      <c r="D170" s="39"/>
      <c r="E170" s="32"/>
      <c r="F170" s="33"/>
      <c r="G170" s="40"/>
      <c r="H170" s="32"/>
      <c r="I170" s="33"/>
      <c r="J170" s="40"/>
      <c r="K170" s="32"/>
      <c r="L170" s="33"/>
      <c r="M170" s="40"/>
      <c r="N170" s="32"/>
      <c r="O170" s="35"/>
      <c r="P170" s="36"/>
    </row>
    <row r="171" spans="2:16" ht="15" x14ac:dyDescent="0.25">
      <c r="B171" s="37"/>
      <c r="C171" s="42"/>
      <c r="D171" s="43"/>
      <c r="E171" s="44"/>
      <c r="F171" s="45"/>
      <c r="G171" s="46"/>
      <c r="H171" s="44"/>
      <c r="I171" s="45"/>
      <c r="J171" s="46"/>
      <c r="K171" s="44"/>
      <c r="L171" s="45"/>
      <c r="M171" s="46"/>
      <c r="N171" s="44"/>
      <c r="O171" s="47"/>
      <c r="P171" s="48"/>
    </row>
    <row r="172" spans="2:16" ht="15" x14ac:dyDescent="0.25">
      <c r="B172" s="49"/>
      <c r="C172" s="42"/>
      <c r="D172" s="50"/>
      <c r="E172" s="51"/>
      <c r="F172" s="30"/>
      <c r="G172" s="50"/>
      <c r="H172" s="51"/>
      <c r="I172" s="30"/>
      <c r="J172" s="50"/>
      <c r="K172" s="51"/>
      <c r="L172" s="30"/>
      <c r="M172" s="50"/>
      <c r="N172" s="51"/>
      <c r="O172" s="52"/>
      <c r="P172" s="38"/>
    </row>
    <row r="173" spans="2:16" x14ac:dyDescent="0.2">
      <c r="E173" s="53" t="s">
        <v>112</v>
      </c>
      <c r="F173" s="54">
        <f>C168+D168+D169+D170+D171+D172-E168-E169-E170-E171-E172</f>
        <v>0.87</v>
      </c>
      <c r="H173" s="53" t="s">
        <v>113</v>
      </c>
      <c r="I173" s="54">
        <f>F173+G168+G169+G170+G171+G172-H168-H169-H170-H171-H172</f>
        <v>0.87</v>
      </c>
      <c r="K173" s="53" t="s">
        <v>114</v>
      </c>
      <c r="L173" s="54">
        <f>I173+J168+J169+J170+J171+J172-K168-K169-K170-K171-K172</f>
        <v>1500.87</v>
      </c>
      <c r="N173" s="53" t="s">
        <v>115</v>
      </c>
      <c r="O173" s="54">
        <f>L173+M168+M169+M170+M171+M172-N168-N169-N170-N171-N172</f>
        <v>2000.87</v>
      </c>
    </row>
    <row r="174" spans="2:16" x14ac:dyDescent="0.2">
      <c r="D174" s="72" t="s">
        <v>116</v>
      </c>
      <c r="E174" s="72" t="s">
        <v>117</v>
      </c>
      <c r="F174" s="73" t="s">
        <v>104</v>
      </c>
      <c r="G174" s="72" t="s">
        <v>118</v>
      </c>
      <c r="H174" s="72" t="s">
        <v>119</v>
      </c>
      <c r="I174" s="73" t="s">
        <v>104</v>
      </c>
      <c r="J174" s="72" t="s">
        <v>120</v>
      </c>
      <c r="K174" s="72" t="s">
        <v>121</v>
      </c>
      <c r="L174" s="73" t="s">
        <v>104</v>
      </c>
      <c r="M174" s="72" t="s">
        <v>122</v>
      </c>
      <c r="N174" s="72" t="s">
        <v>123</v>
      </c>
      <c r="O174" s="73" t="s">
        <v>104</v>
      </c>
    </row>
    <row r="175" spans="2:16" ht="30.75" customHeight="1" x14ac:dyDescent="0.2">
      <c r="D175" s="72"/>
      <c r="E175" s="72"/>
      <c r="F175" s="73"/>
      <c r="G175" s="72"/>
      <c r="H175" s="72"/>
      <c r="I175" s="73"/>
      <c r="J175" s="72"/>
      <c r="K175" s="72"/>
      <c r="L175" s="73"/>
      <c r="M175" s="72"/>
      <c r="N175" s="72"/>
      <c r="O175" s="73"/>
    </row>
    <row r="176" spans="2:16" ht="15" x14ac:dyDescent="0.25">
      <c r="D176" s="52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</row>
    <row r="177" spans="2:16" ht="15" x14ac:dyDescent="0.25">
      <c r="D177" s="55">
        <v>1900</v>
      </c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</row>
    <row r="178" spans="2:16" ht="15" x14ac:dyDescent="0.25">
      <c r="D178" s="52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</row>
    <row r="179" spans="2:16" ht="15" x14ac:dyDescent="0.25">
      <c r="D179" s="55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</row>
    <row r="180" spans="2:16" ht="15" x14ac:dyDescent="0.25"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</row>
    <row r="181" spans="2:16" x14ac:dyDescent="0.2">
      <c r="E181" s="53" t="s">
        <v>124</v>
      </c>
      <c r="F181" s="54">
        <f>O173+D176+D177+D178+D179+D180-E176-E177-E178-E179-E180</f>
        <v>3900.87</v>
      </c>
      <c r="H181" s="53" t="s">
        <v>125</v>
      </c>
      <c r="I181" s="54">
        <f>F181+G176+G177+G178+G179+G180-H176-H177-H178-H179-H180</f>
        <v>3900.87</v>
      </c>
      <c r="K181" s="53" t="s">
        <v>126</v>
      </c>
      <c r="L181" s="54">
        <f>I181+J176+J177+J178+J179+J180-K176-K177-K178-K179-K180</f>
        <v>3900.87</v>
      </c>
      <c r="N181" s="53" t="s">
        <v>127</v>
      </c>
      <c r="O181" s="54">
        <f>L181+M176+M177+M178+M179+M180-N176-N177-N178-N179-N180</f>
        <v>3900.87</v>
      </c>
    </row>
    <row r="182" spans="2:16" x14ac:dyDescent="0.2">
      <c r="D182" s="72" t="s">
        <v>128</v>
      </c>
      <c r="E182" s="72" t="s">
        <v>129</v>
      </c>
      <c r="F182" s="73" t="s">
        <v>104</v>
      </c>
      <c r="G182" s="72" t="s">
        <v>130</v>
      </c>
      <c r="H182" s="72" t="s">
        <v>131</v>
      </c>
      <c r="I182" s="73" t="s">
        <v>104</v>
      </c>
      <c r="J182" s="72" t="s">
        <v>132</v>
      </c>
      <c r="K182" s="72" t="s">
        <v>133</v>
      </c>
      <c r="L182" s="73" t="s">
        <v>104</v>
      </c>
      <c r="M182" s="72" t="s">
        <v>134</v>
      </c>
      <c r="N182" s="72" t="s">
        <v>135</v>
      </c>
      <c r="O182" s="73" t="s">
        <v>104</v>
      </c>
    </row>
    <row r="183" spans="2:16" ht="34.5" customHeight="1" x14ac:dyDescent="0.2">
      <c r="D183" s="72"/>
      <c r="E183" s="72"/>
      <c r="F183" s="73"/>
      <c r="G183" s="72"/>
      <c r="H183" s="72"/>
      <c r="I183" s="73"/>
      <c r="J183" s="72"/>
      <c r="K183" s="72"/>
      <c r="L183" s="73"/>
      <c r="M183" s="72"/>
      <c r="N183" s="72"/>
      <c r="O183" s="73"/>
    </row>
    <row r="184" spans="2:16" ht="15" x14ac:dyDescent="0.2">
      <c r="D184" s="56"/>
      <c r="E184" s="56"/>
      <c r="F184" s="57"/>
      <c r="G184" s="56"/>
      <c r="H184" s="56"/>
      <c r="I184" s="57"/>
      <c r="J184" s="56"/>
      <c r="K184" s="56"/>
      <c r="L184" s="57"/>
      <c r="M184" s="56"/>
      <c r="N184" s="56"/>
      <c r="O184" s="57"/>
    </row>
    <row r="185" spans="2:16" ht="15" x14ac:dyDescent="0.2">
      <c r="D185" s="56"/>
      <c r="E185" s="56"/>
      <c r="F185" s="57"/>
      <c r="G185" s="56"/>
      <c r="H185" s="56"/>
      <c r="I185" s="57"/>
      <c r="J185" s="56"/>
      <c r="K185" s="56"/>
      <c r="L185" s="57"/>
      <c r="M185" s="56"/>
      <c r="N185" s="56"/>
      <c r="O185" s="57"/>
    </row>
    <row r="186" spans="2:16" ht="15" x14ac:dyDescent="0.25">
      <c r="D186" s="52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</row>
    <row r="187" spans="2:16" ht="15" x14ac:dyDescent="0.25">
      <c r="D187" s="55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</row>
    <row r="188" spans="2:16" ht="15" x14ac:dyDescent="0.25"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</row>
    <row r="189" spans="2:16" x14ac:dyDescent="0.2">
      <c r="E189" s="53" t="s">
        <v>136</v>
      </c>
      <c r="F189" s="54">
        <f>O181+D184+D185+D186+D187+D188-E184-E185-E186-E187-E188</f>
        <v>3900.87</v>
      </c>
      <c r="H189" s="53" t="s">
        <v>137</v>
      </c>
      <c r="I189" s="54">
        <f>F189+G184+G185+G186+G187+G188-H184-H185-H186-H187-H188</f>
        <v>3900.87</v>
      </c>
      <c r="K189" s="53" t="s">
        <v>138</v>
      </c>
      <c r="L189" s="54">
        <f>I189+J184+J185+J186+J187+J188-K184-K185-K186-K187-K188</f>
        <v>3900.87</v>
      </c>
      <c r="N189" s="53" t="s">
        <v>139</v>
      </c>
      <c r="O189" s="54">
        <f>L189+M184+M185+M186+M187+M188-N184-N185-N186-N187-N188</f>
        <v>3900.87</v>
      </c>
    </row>
    <row r="190" spans="2:16" ht="15" x14ac:dyDescent="0.25">
      <c r="B190" s="74" t="s">
        <v>140</v>
      </c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</row>
    <row r="191" spans="2:16" ht="15" x14ac:dyDescent="0.25">
      <c r="B191" s="76" t="s">
        <v>2</v>
      </c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</row>
    <row r="192" spans="2:16" ht="15" x14ac:dyDescent="0.25"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</row>
    <row r="193" spans="2:16" x14ac:dyDescent="0.2">
      <c r="B193" s="77" t="s">
        <v>141</v>
      </c>
      <c r="C193" s="78"/>
      <c r="D193" s="72" t="s">
        <v>142</v>
      </c>
      <c r="E193" s="81" t="s">
        <v>143</v>
      </c>
      <c r="F193" s="66" t="s">
        <v>144</v>
      </c>
      <c r="G193" s="66" t="s">
        <v>145</v>
      </c>
      <c r="H193" s="66" t="s">
        <v>146</v>
      </c>
      <c r="I193" s="66" t="s">
        <v>147</v>
      </c>
      <c r="J193" s="66" t="s">
        <v>148</v>
      </c>
      <c r="K193" s="66" t="s">
        <v>149</v>
      </c>
      <c r="L193" s="66" t="s">
        <v>150</v>
      </c>
      <c r="M193" s="66" t="s">
        <v>151</v>
      </c>
      <c r="N193" s="66" t="s">
        <v>152</v>
      </c>
      <c r="O193" s="66" t="s">
        <v>153</v>
      </c>
      <c r="P193" s="68" t="s">
        <v>154</v>
      </c>
    </row>
    <row r="194" spans="2:16" ht="21" customHeight="1" x14ac:dyDescent="0.2">
      <c r="B194" s="79"/>
      <c r="C194" s="80"/>
      <c r="D194" s="72"/>
      <c r="E194" s="82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9"/>
    </row>
    <row r="195" spans="2:16" ht="15" x14ac:dyDescent="0.25">
      <c r="B195" s="70" t="s">
        <v>155</v>
      </c>
      <c r="C195" s="71"/>
      <c r="D195" s="58"/>
      <c r="E195" s="59"/>
      <c r="F195" s="58">
        <v>54</v>
      </c>
      <c r="G195" s="58"/>
      <c r="H195" s="58"/>
      <c r="I195" s="58"/>
      <c r="J195" s="58"/>
      <c r="K195" s="58"/>
      <c r="L195" s="58"/>
      <c r="M195" s="58"/>
      <c r="N195" s="58"/>
      <c r="O195" s="58"/>
      <c r="P195" s="58">
        <f>D195+E195+F195+G195+H195+I195+J195+K195+L195+M195+N195+O195</f>
        <v>54</v>
      </c>
    </row>
    <row r="196" spans="2:16" ht="15" x14ac:dyDescent="0.25">
      <c r="B196" s="61" t="s">
        <v>156</v>
      </c>
      <c r="C196" s="62"/>
      <c r="D196" s="54"/>
      <c r="E196" s="54"/>
      <c r="F196" s="54">
        <v>3498.8</v>
      </c>
      <c r="G196" s="54"/>
      <c r="H196" s="54">
        <v>944</v>
      </c>
      <c r="I196" s="54"/>
      <c r="J196" s="54"/>
      <c r="K196" s="54"/>
      <c r="L196" s="54"/>
      <c r="M196" s="54"/>
      <c r="N196" s="54"/>
      <c r="O196" s="54"/>
      <c r="P196" s="58">
        <f t="shared" ref="P196:P208" si="23">D196+E196+F196+G196+H196+I196+J196+K196+L196+M196+N196+O196</f>
        <v>4442.8</v>
      </c>
    </row>
    <row r="197" spans="2:16" ht="15" x14ac:dyDescent="0.25">
      <c r="B197" s="61" t="s">
        <v>157</v>
      </c>
      <c r="C197" s="62"/>
      <c r="D197" s="60"/>
      <c r="E197" s="54"/>
      <c r="F197" s="54">
        <v>777.6</v>
      </c>
      <c r="G197" s="54"/>
      <c r="H197" s="54"/>
      <c r="I197" s="54"/>
      <c r="J197" s="54"/>
      <c r="K197" s="54"/>
      <c r="L197" s="54"/>
      <c r="M197" s="54"/>
      <c r="N197" s="54"/>
      <c r="O197" s="54"/>
      <c r="P197" s="58">
        <f t="shared" si="23"/>
        <v>777.6</v>
      </c>
    </row>
    <row r="198" spans="2:16" ht="15" x14ac:dyDescent="0.25">
      <c r="B198" s="61" t="s">
        <v>158</v>
      </c>
      <c r="C198" s="62"/>
      <c r="D198" s="54"/>
      <c r="E198" s="58"/>
      <c r="F198" s="58">
        <v>3520.9</v>
      </c>
      <c r="G198" s="58"/>
      <c r="H198" s="58">
        <v>4492.17</v>
      </c>
      <c r="I198" s="58"/>
      <c r="J198" s="58"/>
      <c r="K198" s="58"/>
      <c r="L198" s="58"/>
      <c r="M198" s="58"/>
      <c r="N198" s="58"/>
      <c r="O198" s="58"/>
      <c r="P198" s="58">
        <f t="shared" si="23"/>
        <v>8013.07</v>
      </c>
    </row>
    <row r="199" spans="2:16" ht="15" x14ac:dyDescent="0.25">
      <c r="B199" s="61" t="s">
        <v>159</v>
      </c>
      <c r="C199" s="62"/>
      <c r="D199" s="54"/>
      <c r="E199" s="58"/>
      <c r="F199" s="58">
        <v>1770</v>
      </c>
      <c r="G199" s="58"/>
      <c r="H199" s="58">
        <v>830</v>
      </c>
      <c r="I199" s="58"/>
      <c r="J199" s="58"/>
      <c r="K199" s="58"/>
      <c r="L199" s="58"/>
      <c r="M199" s="58"/>
      <c r="N199" s="58"/>
      <c r="O199" s="58"/>
      <c r="P199" s="58">
        <f t="shared" si="23"/>
        <v>2600</v>
      </c>
    </row>
    <row r="200" spans="2:16" ht="15" x14ac:dyDescent="0.25">
      <c r="B200" s="61" t="s">
        <v>160</v>
      </c>
      <c r="C200" s="62"/>
      <c r="D200" s="54"/>
      <c r="E200" s="58"/>
      <c r="F200" s="58"/>
      <c r="G200" s="58"/>
      <c r="H200" s="58">
        <v>312</v>
      </c>
      <c r="I200" s="58"/>
      <c r="J200" s="58"/>
      <c r="K200" s="58"/>
      <c r="L200" s="58"/>
      <c r="M200" s="58"/>
      <c r="N200" s="58"/>
      <c r="O200" s="58"/>
      <c r="P200" s="58">
        <f t="shared" si="23"/>
        <v>312</v>
      </c>
    </row>
    <row r="201" spans="2:16" ht="15" x14ac:dyDescent="0.25">
      <c r="B201" s="61"/>
      <c r="C201" s="62"/>
      <c r="D201" s="54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>
        <f t="shared" si="23"/>
        <v>0</v>
      </c>
    </row>
    <row r="202" spans="2:16" ht="15" x14ac:dyDescent="0.25">
      <c r="B202" s="61"/>
      <c r="C202" s="62"/>
      <c r="D202" s="54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>
        <f t="shared" si="23"/>
        <v>0</v>
      </c>
    </row>
    <row r="203" spans="2:16" ht="15" x14ac:dyDescent="0.25">
      <c r="B203" s="61"/>
      <c r="C203" s="62"/>
      <c r="D203" s="54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>
        <f t="shared" si="23"/>
        <v>0</v>
      </c>
    </row>
    <row r="204" spans="2:16" ht="15" x14ac:dyDescent="0.25">
      <c r="B204" s="61"/>
      <c r="C204" s="62"/>
      <c r="D204" s="54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>
        <f t="shared" si="23"/>
        <v>0</v>
      </c>
    </row>
    <row r="205" spans="2:16" ht="15" x14ac:dyDescent="0.25">
      <c r="B205" s="61"/>
      <c r="C205" s="62"/>
      <c r="D205" s="54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>
        <f t="shared" si="23"/>
        <v>0</v>
      </c>
    </row>
    <row r="206" spans="2:16" ht="15" x14ac:dyDescent="0.25">
      <c r="B206" s="63"/>
      <c r="C206" s="64"/>
      <c r="D206" s="54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</row>
    <row r="207" spans="2:16" ht="15" x14ac:dyDescent="0.25">
      <c r="B207" s="63"/>
      <c r="C207" s="64"/>
      <c r="D207" s="54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</row>
    <row r="208" spans="2:16" ht="15" x14ac:dyDescent="0.25">
      <c r="B208" s="63"/>
      <c r="C208" s="64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8">
        <f t="shared" si="23"/>
        <v>0</v>
      </c>
    </row>
    <row r="209" spans="2:16" x14ac:dyDescent="0.2">
      <c r="D209" s="54">
        <f>SUM(D195:D208)</f>
        <v>0</v>
      </c>
      <c r="E209" s="54">
        <f t="shared" ref="E209:P209" si="24">SUM(E195:E208)</f>
        <v>0</v>
      </c>
      <c r="F209" s="54">
        <f t="shared" si="24"/>
        <v>9621.3000000000011</v>
      </c>
      <c r="G209" s="54">
        <f t="shared" si="24"/>
        <v>0</v>
      </c>
      <c r="H209" s="54">
        <f t="shared" si="24"/>
        <v>6578.17</v>
      </c>
      <c r="I209" s="54">
        <f t="shared" si="24"/>
        <v>0</v>
      </c>
      <c r="J209" s="54">
        <f t="shared" si="24"/>
        <v>0</v>
      </c>
      <c r="K209" s="54">
        <f t="shared" si="24"/>
        <v>0</v>
      </c>
      <c r="L209" s="54">
        <f t="shared" si="24"/>
        <v>0</v>
      </c>
      <c r="M209" s="54">
        <f t="shared" si="24"/>
        <v>0</v>
      </c>
      <c r="N209" s="54">
        <f t="shared" si="24"/>
        <v>0</v>
      </c>
      <c r="O209" s="54">
        <f t="shared" si="24"/>
        <v>0</v>
      </c>
      <c r="P209" s="54">
        <f t="shared" si="24"/>
        <v>16199.470000000001</v>
      </c>
    </row>
    <row r="210" spans="2:16" ht="15" x14ac:dyDescent="0.25"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</row>
  </sheetData>
  <mergeCells count="118">
    <mergeCell ref="K5:K6"/>
    <mergeCell ref="L5:L6"/>
    <mergeCell ref="M5:M6"/>
    <mergeCell ref="N5:N6"/>
    <mergeCell ref="O5:O6"/>
    <mergeCell ref="P5:P6"/>
    <mergeCell ref="B1:P1"/>
    <mergeCell ref="B2:P2"/>
    <mergeCell ref="B3:P3"/>
    <mergeCell ref="D5:D6"/>
    <mergeCell ref="E5:E6"/>
    <mergeCell ref="F5:F6"/>
    <mergeCell ref="G5:G6"/>
    <mergeCell ref="H5:H6"/>
    <mergeCell ref="I5:I6"/>
    <mergeCell ref="J5:J6"/>
    <mergeCell ref="K76:K77"/>
    <mergeCell ref="L76:L77"/>
    <mergeCell ref="M76:M77"/>
    <mergeCell ref="N76:N77"/>
    <mergeCell ref="O76:O77"/>
    <mergeCell ref="P76:P77"/>
    <mergeCell ref="B73:P73"/>
    <mergeCell ref="B74:P74"/>
    <mergeCell ref="B75:P75"/>
    <mergeCell ref="D76:D77"/>
    <mergeCell ref="E76:E77"/>
    <mergeCell ref="F76:F77"/>
    <mergeCell ref="G76:G77"/>
    <mergeCell ref="H76:H77"/>
    <mergeCell ref="I76:I77"/>
    <mergeCell ref="J76:J77"/>
    <mergeCell ref="L147:L148"/>
    <mergeCell ref="M147:M148"/>
    <mergeCell ref="N147:N148"/>
    <mergeCell ref="O147:O148"/>
    <mergeCell ref="P147:P148"/>
    <mergeCell ref="B163:P163"/>
    <mergeCell ref="B144:P144"/>
    <mergeCell ref="B145:P145"/>
    <mergeCell ref="D147:D148"/>
    <mergeCell ref="E147:E148"/>
    <mergeCell ref="F147:F148"/>
    <mergeCell ref="G147:G148"/>
    <mergeCell ref="H147:H148"/>
    <mergeCell ref="I147:I148"/>
    <mergeCell ref="J147:J148"/>
    <mergeCell ref="K147:K148"/>
    <mergeCell ref="B164:P164"/>
    <mergeCell ref="B166:C167"/>
    <mergeCell ref="D166:D167"/>
    <mergeCell ref="E166:E167"/>
    <mergeCell ref="F166:F167"/>
    <mergeCell ref="G166:G167"/>
    <mergeCell ref="H166:H167"/>
    <mergeCell ref="I166:I167"/>
    <mergeCell ref="J166:J167"/>
    <mergeCell ref="K166:K167"/>
    <mergeCell ref="L166:L167"/>
    <mergeCell ref="M166:M167"/>
    <mergeCell ref="N166:N167"/>
    <mergeCell ref="O166:O167"/>
    <mergeCell ref="P166:P167"/>
    <mergeCell ref="D174:D175"/>
    <mergeCell ref="E174:E175"/>
    <mergeCell ref="F174:F175"/>
    <mergeCell ref="G174:G175"/>
    <mergeCell ref="H174:H175"/>
    <mergeCell ref="O174:O175"/>
    <mergeCell ref="D182:D183"/>
    <mergeCell ref="E182:E183"/>
    <mergeCell ref="F182:F183"/>
    <mergeCell ref="G182:G183"/>
    <mergeCell ref="H182:H183"/>
    <mergeCell ref="I182:I183"/>
    <mergeCell ref="J182:J183"/>
    <mergeCell ref="K182:K183"/>
    <mergeCell ref="L182:L183"/>
    <mergeCell ref="I174:I175"/>
    <mergeCell ref="J174:J175"/>
    <mergeCell ref="K174:K175"/>
    <mergeCell ref="L174:L175"/>
    <mergeCell ref="M174:M175"/>
    <mergeCell ref="N174:N175"/>
    <mergeCell ref="M182:M183"/>
    <mergeCell ref="N182:N183"/>
    <mergeCell ref="O182:O183"/>
    <mergeCell ref="B190:P190"/>
    <mergeCell ref="B191:P191"/>
    <mergeCell ref="B193:C194"/>
    <mergeCell ref="D193:D194"/>
    <mergeCell ref="E193:E194"/>
    <mergeCell ref="F193:F194"/>
    <mergeCell ref="G193:G194"/>
    <mergeCell ref="N193:N194"/>
    <mergeCell ref="O193:O194"/>
    <mergeCell ref="P193:P194"/>
    <mergeCell ref="B195:C195"/>
    <mergeCell ref="B196:C196"/>
    <mergeCell ref="B197:C197"/>
    <mergeCell ref="H193:H194"/>
    <mergeCell ref="I193:I194"/>
    <mergeCell ref="J193:J194"/>
    <mergeCell ref="K193:K194"/>
    <mergeCell ref="L193:L194"/>
    <mergeCell ref="M193:M194"/>
    <mergeCell ref="B204:C204"/>
    <mergeCell ref="B205:C205"/>
    <mergeCell ref="B206:C206"/>
    <mergeCell ref="B207:C207"/>
    <mergeCell ref="B208:C208"/>
    <mergeCell ref="B210:P210"/>
    <mergeCell ref="B198:C198"/>
    <mergeCell ref="B199:C199"/>
    <mergeCell ref="B200:C200"/>
    <mergeCell ref="B201:C201"/>
    <mergeCell ref="B202:C202"/>
    <mergeCell ref="B203:C203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днз 54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Finans2</dc:creator>
  <cp:lastModifiedBy>user</cp:lastModifiedBy>
  <dcterms:created xsi:type="dcterms:W3CDTF">2018-06-12T12:47:01Z</dcterms:created>
  <dcterms:modified xsi:type="dcterms:W3CDTF">2018-06-21T10:52:17Z</dcterms:modified>
</cp:coreProperties>
</file>